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G:\Research\2. Policy Research\Excel Resource\3. Apprenticeships and further education (chapter 3)\"/>
    </mc:Choice>
  </mc:AlternateContent>
  <xr:revisionPtr revIDLastSave="0" documentId="8_{DE22565D-865F-40C3-BDEA-97E4CC984BE8}" xr6:coauthVersionLast="47" xr6:coauthVersionMax="47" xr10:uidLastSave="{00000000-0000-0000-0000-000000000000}"/>
  <bookViews>
    <workbookView xWindow="-110" yWindow="-110" windowWidth="19420" windowHeight="10420" tabRatio="924" xr2:uid="{DE85076E-1128-43F9-A2FB-096E9D0FA598}"/>
  </bookViews>
  <sheets>
    <sheet name="Contents" sheetId="26" r:id="rId1"/>
    <sheet name="3.1" sheetId="1" r:id="rId2"/>
    <sheet name="3.2" sheetId="31" r:id="rId3"/>
    <sheet name="3.3" sheetId="30" r:id="rId4"/>
    <sheet name="3.4" sheetId="3" r:id="rId5"/>
    <sheet name="3.5" sheetId="4" r:id="rId6"/>
    <sheet name="3.6" sheetId="5" r:id="rId7"/>
    <sheet name="3.7" sheetId="7" r:id="rId8"/>
    <sheet name="3.8" sheetId="8" r:id="rId9"/>
    <sheet name="3.9" sheetId="9" r:id="rId10"/>
    <sheet name="3.10" sheetId="10" r:id="rId11"/>
    <sheet name="3.11" sheetId="11" r:id="rId12"/>
    <sheet name="3.12" sheetId="12" r:id="rId13"/>
    <sheet name="3.13" sheetId="13" r:id="rId14"/>
    <sheet name="3.14" sheetId="15" r:id="rId15"/>
    <sheet name="3.15" sheetId="16" r:id="rId16"/>
    <sheet name="201617" sheetId="23" state="hidden" r:id="rId17"/>
    <sheet name="Eng-related 201718" sheetId="24" state="hidden" r:id="rId18"/>
    <sheet name="3.16" sheetId="18" r:id="rId19"/>
    <sheet name="3.17" sheetId="17" r:id="rId20"/>
    <sheet name="3.18" sheetId="32" r:id="rId21"/>
    <sheet name="3.19" sheetId="29" r:id="rId22"/>
    <sheet name="3.20" sheetId="28" r:id="rId23"/>
    <sheet name="3.21" sheetId="19" r:id="rId24"/>
    <sheet name="3.22" sheetId="20" r:id="rId25"/>
    <sheet name="3.23" sheetId="21" r:id="rId26"/>
    <sheet name="3.24" sheetId="25" r:id="rId27"/>
  </sheets>
  <externalReferences>
    <externalReference r:id="rId28"/>
    <externalReference r:id="rId29"/>
    <externalReference r:id="rId30"/>
    <externalReference r:id="rId31"/>
    <externalReference r:id="rId32"/>
  </externalReferences>
  <definedNames>
    <definedName name="___________all19">'[1]19-21'!$B$2:$O$194</definedName>
    <definedName name="___________all21" localSheetId="16">#REF!</definedName>
    <definedName name="___________all21" localSheetId="20">#REF!</definedName>
    <definedName name="___________all21">#REF!</definedName>
    <definedName name="___________fem19">'[1]19-21'!$AB$2:$AK$194</definedName>
    <definedName name="___________fem21" localSheetId="16">#REF!</definedName>
    <definedName name="___________fem21" localSheetId="20">#REF!</definedName>
    <definedName name="___________fem21">#REF!</definedName>
    <definedName name="__________all19">'[1]19-21'!$B$2:$O$194</definedName>
    <definedName name="__________all21" localSheetId="16">#REF!</definedName>
    <definedName name="__________all21" localSheetId="20">#REF!</definedName>
    <definedName name="__________all21">#REF!</definedName>
    <definedName name="__________fem19">'[1]19-21'!$AB$2:$AK$194</definedName>
    <definedName name="__________fem21" localSheetId="16">#REF!</definedName>
    <definedName name="__________fem21" localSheetId="20">#REF!</definedName>
    <definedName name="__________fem21">#REF!</definedName>
    <definedName name="_________all19">'[1]19-21'!$B$2:$O$194</definedName>
    <definedName name="_________all21" localSheetId="16">#REF!</definedName>
    <definedName name="_________all21" localSheetId="20">#REF!</definedName>
    <definedName name="_________all21">#REF!</definedName>
    <definedName name="_________fem19">'[1]19-21'!$AB$2:$AK$194</definedName>
    <definedName name="_________fem21" localSheetId="16">#REF!</definedName>
    <definedName name="_________fem21" localSheetId="20">#REF!</definedName>
    <definedName name="_________fem21">#REF!</definedName>
    <definedName name="________all19">'[1]19-21'!$B$2:$O$194</definedName>
    <definedName name="________all21" localSheetId="16">#REF!</definedName>
    <definedName name="________all21" localSheetId="20">#REF!</definedName>
    <definedName name="________all21">#REF!</definedName>
    <definedName name="________fem19">'[1]19-21'!$AB$2:$AK$194</definedName>
    <definedName name="________fem21" localSheetId="16">#REF!</definedName>
    <definedName name="________fem21" localSheetId="20">#REF!</definedName>
    <definedName name="________fem21">#REF!</definedName>
    <definedName name="_______all19">'[1]19-21'!$B$2:$O$194</definedName>
    <definedName name="_______all21" localSheetId="16">#REF!</definedName>
    <definedName name="_______all21" localSheetId="20">#REF!</definedName>
    <definedName name="_______all21">#REF!</definedName>
    <definedName name="_______fem19">'[1]19-21'!$AB$2:$AK$194</definedName>
    <definedName name="_______fem21" localSheetId="16">#REF!</definedName>
    <definedName name="_______fem21" localSheetId="20">#REF!</definedName>
    <definedName name="_______fem21">#REF!</definedName>
    <definedName name="______all19">'[1]19-21'!$B$2:$O$194</definedName>
    <definedName name="______all21" localSheetId="16">#REF!</definedName>
    <definedName name="______all21" localSheetId="20">#REF!</definedName>
    <definedName name="______all21">#REF!</definedName>
    <definedName name="______fem19">'[1]19-21'!$AB$2:$AK$194</definedName>
    <definedName name="______fem21" localSheetId="16">#REF!</definedName>
    <definedName name="______fem21" localSheetId="20">#REF!</definedName>
    <definedName name="______fem21">#REF!</definedName>
    <definedName name="_____all19">'[1]19-21'!$B$2:$O$194</definedName>
    <definedName name="_____all21" localSheetId="16">#REF!</definedName>
    <definedName name="_____all21" localSheetId="20">#REF!</definedName>
    <definedName name="_____all21">#REF!</definedName>
    <definedName name="_____fem19">'[1]19-21'!$AB$2:$AK$194</definedName>
    <definedName name="_____fem21" localSheetId="16">#REF!</definedName>
    <definedName name="_____fem21" localSheetId="20">#REF!</definedName>
    <definedName name="_____fem21">#REF!</definedName>
    <definedName name="____all19">'[1]19-21'!$B$2:$O$194</definedName>
    <definedName name="____all21" localSheetId="16">#REF!</definedName>
    <definedName name="____all21" localSheetId="20">#REF!</definedName>
    <definedName name="____all21">#REF!</definedName>
    <definedName name="____fem19">'[1]19-21'!$AB$2:$AK$194</definedName>
    <definedName name="____fem21" localSheetId="16">#REF!</definedName>
    <definedName name="____fem21" localSheetId="20">#REF!</definedName>
    <definedName name="____fem21">#REF!</definedName>
    <definedName name="___all19">'[1]19-21'!$B$2:$O$194</definedName>
    <definedName name="___all21" localSheetId="16">#REF!</definedName>
    <definedName name="___all21" localSheetId="20">#REF!</definedName>
    <definedName name="___all21">#REF!</definedName>
    <definedName name="___fem19">'[1]19-21'!$AB$2:$AK$194</definedName>
    <definedName name="___fem21" localSheetId="16">#REF!</definedName>
    <definedName name="___fem21" localSheetId="20">#REF!</definedName>
    <definedName name="___fem21">#REF!</definedName>
    <definedName name="__all19">'[1]19-21'!$B$2:$O$194</definedName>
    <definedName name="__all21" localSheetId="16">#REF!</definedName>
    <definedName name="__all21" localSheetId="20">#REF!</definedName>
    <definedName name="__all21">#REF!</definedName>
    <definedName name="__fem19">'[1]19-21'!$AB$2:$AK$194</definedName>
    <definedName name="__fem21" localSheetId="16">#REF!</definedName>
    <definedName name="__fem21" localSheetId="20">#REF!</definedName>
    <definedName name="__fem21">#REF!</definedName>
    <definedName name="_1997" localSheetId="16">#REF!</definedName>
    <definedName name="_1997" localSheetId="20">#REF!</definedName>
    <definedName name="_1997">#REF!</definedName>
    <definedName name="_1997a" localSheetId="16">#REF!</definedName>
    <definedName name="_1997a" localSheetId="20">#REF!</definedName>
    <definedName name="_1997a">#REF!</definedName>
    <definedName name="_all19">'[1]19-21'!$B$2:$O$194</definedName>
    <definedName name="_all21" localSheetId="16">#REF!</definedName>
    <definedName name="_all21" localSheetId="20">#REF!</definedName>
    <definedName name="_all21">#REF!</definedName>
    <definedName name="_fem19">'[1]19-21'!$AB$2:$AK$194</definedName>
    <definedName name="_fem21" localSheetId="16">#REF!</definedName>
    <definedName name="_fem21" localSheetId="20">#REF!</definedName>
    <definedName name="_fem21">#REF!</definedName>
    <definedName name="_Fill" localSheetId="18" hidden="1">#REF!</definedName>
    <definedName name="_Fill" localSheetId="20" hidden="1">#REF!</definedName>
    <definedName name="_Fill" hidden="1">#REF!</definedName>
    <definedName name="Achievement">[2]QA1!$N$3</definedName>
    <definedName name="allad">[1]Adults!$B$2:$AX$195</definedName>
    <definedName name="asdsad" localSheetId="16">#REF!</definedName>
    <definedName name="asdsad" localSheetId="20">#REF!</definedName>
    <definedName name="asdsad">#REF!</definedName>
    <definedName name="chart22">'[3]Chapter 2 - Charts'!$D$71:$N$108</definedName>
    <definedName name="chart31">'[3]Chapter 3 - Charts'!$D$27:$O$60</definedName>
    <definedName name="chart32">'[3]Chapter 3 - Charts'!$D$74:$O$106</definedName>
    <definedName name="chart33">'[3]Chapter 3 - Charts'!$D$117:$Z$153</definedName>
    <definedName name="chart34">'[3]Chapter 3 - Charts'!$D$598:$Y$629</definedName>
    <definedName name="Chart42">'[3]Chapter 4 - Charts'!$D$25:$N$62</definedName>
    <definedName name="Chart43">'[3]Chapter 4 - Charts'!$D$71:$N$108</definedName>
    <definedName name="Chart43_b">'[3]Chapter 4 - Charts'!$D$216:$N$260</definedName>
    <definedName name="Chart44">'[3]Chapter 4 - Charts'!$D$118:$N$155</definedName>
    <definedName name="Chart44_b">'[3]Chapter 4 - Charts'!$D$165:$N$209</definedName>
    <definedName name="Chart44_b_a">'[3]Chapter 4 - Charts'!$D$267:$N$311</definedName>
    <definedName name="Chart51">'[3]Chapter 5 - Charts'!$D$25:$N$62</definedName>
    <definedName name="Chart52">'[3]Chapter 5 - Charts'!$D$71:$N$108</definedName>
    <definedName name="Chart52_b">'[3]Chapter 5 - Charts'!$D$118:$N$153</definedName>
    <definedName name="Chart53">'[3]Chapter 5 - Charts'!$D$530:$N$567</definedName>
    <definedName name="Chart71">'[3]Chapter 7 - Charts'!$D$25:$N$60</definedName>
    <definedName name="Chart710">'[3]Chapter 7 - Charts'!$D$843:$N$878</definedName>
    <definedName name="Chart710_b">'[3]Chapter 7 - Charts'!$D$886:$N$921</definedName>
    <definedName name="Chart711">'[3]Chapter 7 - Charts'!$D$931:$N$966</definedName>
    <definedName name="Chart711_b">'[3]Chapter 7 - Charts'!$D$976:$N$1011</definedName>
    <definedName name="Chart712">'[3]Chapter 7 - Charts'!$D$1021:$N$1056</definedName>
    <definedName name="Chart712_b">'[3]Chapter 7 - Charts'!$D$1065:$N$1100</definedName>
    <definedName name="Chart712_c">'[3]Chapter 7 - Charts'!$D$1110:$N$1145</definedName>
    <definedName name="Chart72">'[3]Chapter 7 - Charts'!$D$67:$N$102</definedName>
    <definedName name="Chart75">'[3]Chapter 7 - Charts'!$D$454:$N$489</definedName>
    <definedName name="Chart76">'[3]Chapter 7 - Charts'!$D$366:$N$401</definedName>
    <definedName name="Chart76_b">'[3]Chapter 7 - Charts'!$D$499:$N$534</definedName>
    <definedName name="Chart77">'[3]Chapter 7 - Charts'!$D$410:$N$445</definedName>
    <definedName name="Chart77_b">'[3]Chapter 7 - Charts'!$D$543:$N$578</definedName>
    <definedName name="CL_S2" localSheetId="16">#REF!</definedName>
    <definedName name="CL_S2" localSheetId="20">#REF!</definedName>
    <definedName name="CL_S2">#REF!</definedName>
    <definedName name="CL_S3" localSheetId="16">#REF!</definedName>
    <definedName name="CL_S3" localSheetId="20">#REF!</definedName>
    <definedName name="CL_S3">#REF!</definedName>
    <definedName name="CL_S4" localSheetId="16">#REF!</definedName>
    <definedName name="CL_S4" localSheetId="20">#REF!</definedName>
    <definedName name="CL_S4">#REF!</definedName>
    <definedName name="CL_S5" localSheetId="16">#REF!</definedName>
    <definedName name="CL_S5" localSheetId="20">#REF!</definedName>
    <definedName name="CL_S5">#REF!</definedName>
    <definedName name="CL_S6" localSheetId="16">#REF!</definedName>
    <definedName name="CL_S6" localSheetId="20">#REF!</definedName>
    <definedName name="CL_S6">#REF!</definedName>
    <definedName name="colourboard">[3]Contents!$I$6:$M$30</definedName>
    <definedName name="DescripName">"Charts: Review of the Economy and Employment"</definedName>
    <definedName name="dfdsf" localSheetId="16">#REF!</definedName>
    <definedName name="dfdsf" localSheetId="20">#REF!</definedName>
    <definedName name="dfdsf">#REF!</definedName>
    <definedName name="DirectoryRefName">"Review of the Economy and Employment"</definedName>
    <definedName name="femad">[1]Adults!$BK$2:$BT$195</definedName>
    <definedName name="femadult" localSheetId="20">[1]Adults!#REF!</definedName>
    <definedName name="femadult">[1]Adults!#REF!</definedName>
    <definedName name="FinfoNo">"finfo070"</definedName>
    <definedName name="Full_Level_2_ETP_Ach_0506">[4]TTG!$Q$18</definedName>
    <definedName name="Full_Level_2_ETP_Ach_0607">[4]TTG!$R$18</definedName>
    <definedName name="InfoBoxNo">"D13S1F01"</definedName>
    <definedName name="male19">'[1]19-21'!$Q$2:$Z$194</definedName>
    <definedName name="male21" localSheetId="16">#REF!</definedName>
    <definedName name="male21" localSheetId="20">#REF!</definedName>
    <definedName name="male21">#REF!</definedName>
    <definedName name="malead">[1]Adults!$AZ$2:$BI$195</definedName>
    <definedName name="maleadult" localSheetId="20">[1]Adults!#REF!</definedName>
    <definedName name="maleadult">[1]Adults!#REF!</definedName>
    <definedName name="NotebookNo">"NTB13101"</definedName>
    <definedName name="s" localSheetId="16">#REF!</definedName>
    <definedName name="s" localSheetId="20">#REF!</definedName>
    <definedName name="s">#REF!</definedName>
    <definedName name="sdds" localSheetId="16">#REF!</definedName>
    <definedName name="sdds" localSheetId="20">#REF!</definedName>
    <definedName name="sdds">#REF!</definedName>
    <definedName name="Skills_for_Life_ETP_ACH_0506">[4]TTG!$Q$19</definedName>
    <definedName name="Skills_for_Life_ETP_ACH_0607">[4]TTG!$R$19</definedName>
    <definedName name="SSA">[5]SSA!$A$6:$A$16</definedName>
    <definedName name="SSA_Adv_19">[5]SSA!$G$6:$G$16</definedName>
    <definedName name="SSA_Adv_24">[5]SSA!$H$6:$H$16</definedName>
    <definedName name="SSA_Adv_25">[5]SSA!$I$6:$I$16</definedName>
    <definedName name="SSA_Adv_all">[5]SSA!$J$6:$J$16</definedName>
    <definedName name="SSA_All_24">[5]SSA!$P$6:$P$16</definedName>
    <definedName name="SSA_All_25">[5]SSA!$Q$6:$Q$16</definedName>
    <definedName name="SSA_All_All">[5]SSA!$R$6:$R$16</definedName>
    <definedName name="SSA_All_u19">[5]SSA!$O$6:$O$16</definedName>
    <definedName name="SSA_Hi_24">[5]SSA!$L$6:$L$16</definedName>
    <definedName name="SSA_Hi_25">[5]SSA!$M$6:$M$16</definedName>
    <definedName name="SSA_Hi_all">[5]SSA!$N$6:$N$16</definedName>
    <definedName name="SSA_Hi_u19">[5]SSA!$K$6:$K$16</definedName>
    <definedName name="SSA_int_19">[5]SSA!$C$6:$C$16</definedName>
    <definedName name="SSA_int_24">[5]SSA!$D$6:$D$16</definedName>
    <definedName name="SSA_int_25">[5]SSA!$E$6:$E$16</definedName>
    <definedName name="SSA_Int_all">[5]SSA!$F$6:$F$16</definedName>
    <definedName name="SSA_Oct16_Data">'[5]SSA - Historical'!$A$6:$HB$20</definedName>
    <definedName name="Start">[2]QA1!$E$2</definedName>
    <definedName name="Starts405" localSheetId="16">#REF!</definedName>
    <definedName name="Starts405" localSheetId="20">#REF!</definedName>
    <definedName name="Starts405">#REF!</definedName>
    <definedName name="t" localSheetId="16">#REF!</definedName>
    <definedName name="t" localSheetId="20">#REF!</definedName>
    <definedName name="t">#REF!</definedName>
    <definedName name="Table5" localSheetId="16">#REF!</definedName>
    <definedName name="Table5" localSheetId="20">#REF!</definedName>
    <definedName name="Table5">#REF!</definedName>
    <definedName name="thecontents">[3]Contents!$A$1:$N$1</definedName>
    <definedName name="Total79">'[3]Chapter 5 - Charts'!$AJ$75:$AJ$85</definedName>
    <definedName name="Total98">'[3]Chapter 5 - Charts'!$AK$75:$AK$85</definedName>
    <definedName name="ts19all">'[1]19-21'!$AM$2:$AS$194</definedName>
    <definedName name="ts19fem">'[1]19-21'!$BC$2:$BI$194</definedName>
    <definedName name="ts19male">'[1]19-21'!$AU$2:$BA$194</definedName>
    <definedName name="ts21all" localSheetId="16">#REF!</definedName>
    <definedName name="ts21all" localSheetId="20">#REF!</definedName>
    <definedName name="ts21all">#REF!</definedName>
    <definedName name="ts21fem" localSheetId="16">#REF!</definedName>
    <definedName name="ts21fem" localSheetId="20">#REF!</definedName>
    <definedName name="ts21fem">#REF!</definedName>
    <definedName name="ts21male" localSheetId="16">#REF!</definedName>
    <definedName name="ts21male" localSheetId="20">#REF!</definedName>
    <definedName name="ts21male">#REF!</definedName>
    <definedName name="tsadall">[1]Adults!$BV$2:$CB$195</definedName>
    <definedName name="tsadfem">[1]Adults!$CL$2:$CR$195</definedName>
    <definedName name="tsadmale">[1]Adults!$CD$2:$CJ$195</definedName>
    <definedName name="workage" localSheetId="16">#REF!</definedName>
    <definedName name="workage" localSheetId="20">#REF!</definedName>
    <definedName name="worka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4" i="20" l="1"/>
  <c r="K14" i="20"/>
  <c r="L14" i="20"/>
  <c r="J16" i="20"/>
  <c r="K16" i="20"/>
  <c r="L16" i="20"/>
  <c r="L13" i="20"/>
  <c r="K13" i="20"/>
  <c r="J13" i="20"/>
  <c r="H37" i="32"/>
  <c r="G34" i="32" l="1"/>
  <c r="G37" i="32" s="1"/>
  <c r="C34" i="3" l="1"/>
  <c r="D34" i="3"/>
  <c r="E34" i="3"/>
  <c r="C35" i="3"/>
  <c r="D35" i="3"/>
  <c r="E35" i="3"/>
  <c r="C36" i="3"/>
  <c r="D36" i="3"/>
  <c r="E36" i="3"/>
  <c r="C37" i="3"/>
  <c r="D37" i="3"/>
  <c r="E37" i="3"/>
  <c r="D33" i="3"/>
  <c r="E33" i="3"/>
  <c r="C33" i="3"/>
  <c r="C29" i="18" l="1"/>
  <c r="D29" i="18"/>
  <c r="E29" i="18"/>
  <c r="F29" i="18"/>
  <c r="G29" i="18"/>
  <c r="M29" i="18" s="1"/>
  <c r="C30" i="18"/>
  <c r="D30" i="18"/>
  <c r="E30" i="18"/>
  <c r="F30" i="18"/>
  <c r="G30" i="18"/>
  <c r="C31" i="18"/>
  <c r="D31" i="18"/>
  <c r="E31" i="18"/>
  <c r="F31" i="18"/>
  <c r="G31" i="18"/>
  <c r="D28" i="18"/>
  <c r="E28" i="18"/>
  <c r="F28" i="18"/>
  <c r="G28" i="18"/>
  <c r="N28" i="18" s="1"/>
  <c r="C28" i="18"/>
  <c r="J45" i="30"/>
  <c r="J46" i="30"/>
  <c r="J47" i="30"/>
  <c r="J48" i="30"/>
  <c r="J49" i="30"/>
  <c r="J44" i="30"/>
  <c r="I45" i="30"/>
  <c r="I46" i="30"/>
  <c r="I47" i="30"/>
  <c r="I48" i="30"/>
  <c r="I49" i="30"/>
  <c r="I44" i="30"/>
  <c r="H45" i="30"/>
  <c r="H46" i="30"/>
  <c r="H47" i="30"/>
  <c r="H48" i="30"/>
  <c r="H49" i="30"/>
  <c r="H44" i="30"/>
  <c r="C33" i="20"/>
  <c r="D33" i="20"/>
  <c r="E33" i="20"/>
  <c r="F33" i="20"/>
  <c r="G33" i="20"/>
  <c r="C34" i="20"/>
  <c r="D34" i="20"/>
  <c r="E34" i="20"/>
  <c r="F34" i="20"/>
  <c r="G34" i="20"/>
  <c r="C35" i="20"/>
  <c r="D35" i="20"/>
  <c r="E35" i="20"/>
  <c r="F35" i="20"/>
  <c r="G35" i="20"/>
  <c r="D32" i="20"/>
  <c r="E32" i="20"/>
  <c r="F32" i="20"/>
  <c r="G32" i="20"/>
  <c r="C32" i="20"/>
  <c r="C37" i="32"/>
  <c r="D37" i="32"/>
  <c r="E37" i="32"/>
  <c r="B37" i="32"/>
  <c r="O30" i="18" l="1"/>
  <c r="O28" i="18"/>
  <c r="M31" i="18"/>
  <c r="N30" i="18"/>
  <c r="M28" i="18"/>
  <c r="M30" i="18"/>
  <c r="O29" i="18"/>
  <c r="N29" i="18"/>
  <c r="O31" i="18"/>
  <c r="N31" i="18"/>
  <c r="K14" i="19"/>
  <c r="J14" i="19"/>
  <c r="I14" i="19"/>
  <c r="F34" i="32" l="1"/>
  <c r="F37" i="32" s="1"/>
  <c r="C29" i="10" l="1"/>
  <c r="D29" i="10"/>
  <c r="E29" i="10"/>
  <c r="F29" i="10"/>
  <c r="L29" i="10" s="1"/>
  <c r="C30" i="10"/>
  <c r="D30" i="10"/>
  <c r="E30" i="10"/>
  <c r="F30" i="10"/>
  <c r="C31" i="10"/>
  <c r="D31" i="10"/>
  <c r="E31" i="10"/>
  <c r="F31" i="10"/>
  <c r="D28" i="10"/>
  <c r="L28" i="10" s="1"/>
  <c r="E28" i="10"/>
  <c r="F28" i="10"/>
  <c r="C28" i="10"/>
  <c r="F35" i="4"/>
  <c r="G35" i="4"/>
  <c r="H35" i="4"/>
  <c r="F36" i="4"/>
  <c r="G36" i="4"/>
  <c r="H36" i="4"/>
  <c r="F37" i="4"/>
  <c r="G37" i="4"/>
  <c r="H37" i="4"/>
  <c r="F38" i="4"/>
  <c r="G38" i="4"/>
  <c r="H38" i="4"/>
  <c r="F39" i="4"/>
  <c r="G39" i="4"/>
  <c r="H39" i="4"/>
  <c r="E39" i="4"/>
  <c r="D39" i="4"/>
  <c r="C39" i="4"/>
  <c r="E38" i="4"/>
  <c r="D38" i="4"/>
  <c r="C38" i="4"/>
  <c r="E37" i="4"/>
  <c r="D37" i="4"/>
  <c r="C37" i="4"/>
  <c r="E36" i="4"/>
  <c r="D36" i="4"/>
  <c r="C36" i="4"/>
  <c r="E35" i="4"/>
  <c r="D35" i="4"/>
  <c r="C35" i="4"/>
  <c r="P25" i="5"/>
  <c r="Q25" i="5"/>
  <c r="P26" i="5"/>
  <c r="Q26" i="5"/>
  <c r="P27" i="5"/>
  <c r="Q27" i="5"/>
  <c r="P28" i="5"/>
  <c r="Q28" i="5"/>
  <c r="P29" i="5"/>
  <c r="Q29" i="5"/>
  <c r="O26" i="5"/>
  <c r="O27" i="5"/>
  <c r="O28" i="5"/>
  <c r="O29" i="5"/>
  <c r="O25" i="5"/>
  <c r="K31" i="10" l="1"/>
  <c r="M30" i="10"/>
  <c r="K30" i="10"/>
  <c r="K29" i="10"/>
  <c r="K28" i="10"/>
  <c r="M29" i="10"/>
  <c r="I36" i="3"/>
  <c r="J36" i="3"/>
  <c r="R39" i="4"/>
  <c r="Q39" i="4"/>
  <c r="Q36" i="4"/>
  <c r="R36" i="4"/>
  <c r="J33" i="3"/>
  <c r="I33" i="3"/>
  <c r="I35" i="3"/>
  <c r="J35" i="3"/>
  <c r="O35" i="4"/>
  <c r="P35" i="4"/>
  <c r="Q38" i="4"/>
  <c r="R38" i="4"/>
  <c r="L31" i="10"/>
  <c r="P37" i="4"/>
  <c r="O37" i="4"/>
  <c r="O38" i="4"/>
  <c r="P38" i="4"/>
  <c r="R35" i="4"/>
  <c r="Q35" i="4"/>
  <c r="L30" i="10"/>
  <c r="I37" i="3"/>
  <c r="J37" i="3"/>
  <c r="I34" i="3"/>
  <c r="J34" i="3"/>
  <c r="P36" i="4"/>
  <c r="O36" i="4"/>
  <c r="R37" i="4"/>
  <c r="Q37" i="4"/>
  <c r="M31" i="10"/>
  <c r="P39" i="4"/>
  <c r="O39" i="4"/>
  <c r="M28" i="10"/>
  <c r="P7" i="17"/>
  <c r="Q7" i="17"/>
  <c r="P8" i="17"/>
  <c r="Q8" i="17"/>
  <c r="P9" i="17"/>
  <c r="Q9" i="17"/>
  <c r="P10" i="17"/>
  <c r="Q10" i="17"/>
  <c r="Q6" i="17"/>
  <c r="P6" i="17"/>
  <c r="O7" i="17"/>
  <c r="O8" i="17"/>
  <c r="O9" i="17"/>
  <c r="O10" i="17"/>
  <c r="O6" i="17"/>
  <c r="K8" i="31"/>
  <c r="L5" i="31"/>
  <c r="L7" i="31"/>
  <c r="L8" i="31"/>
  <c r="L9" i="31"/>
  <c r="K5" i="31"/>
  <c r="K7" i="31"/>
  <c r="K9" i="31"/>
  <c r="L6" i="31"/>
  <c r="K6" i="31"/>
  <c r="D13" i="31"/>
  <c r="C13" i="31"/>
  <c r="B13" i="31"/>
  <c r="L13" i="31" l="1"/>
  <c r="K13" i="31"/>
  <c r="R7" i="4"/>
  <c r="R8" i="4"/>
  <c r="R9" i="4"/>
  <c r="R10" i="4"/>
  <c r="R11" i="4"/>
  <c r="R12" i="4"/>
  <c r="R13" i="4"/>
  <c r="R14" i="4"/>
  <c r="R15" i="4"/>
  <c r="R16" i="4"/>
  <c r="R17" i="4"/>
  <c r="R18" i="4"/>
  <c r="R19" i="4"/>
  <c r="R20" i="4"/>
  <c r="R21" i="4"/>
  <c r="R22" i="4"/>
  <c r="R23" i="4"/>
  <c r="R24" i="4"/>
  <c r="R25" i="4"/>
  <c r="R26" i="4"/>
  <c r="R27" i="4"/>
  <c r="R28" i="4"/>
  <c r="R29" i="4"/>
  <c r="R30" i="4"/>
  <c r="R6" i="4"/>
  <c r="Q6" i="4"/>
  <c r="Q7" i="4"/>
  <c r="Q8" i="4"/>
  <c r="Q9" i="4"/>
  <c r="Q10" i="4"/>
  <c r="Q11" i="4"/>
  <c r="Q12" i="4"/>
  <c r="Q13" i="4"/>
  <c r="Q14" i="4"/>
  <c r="Q15" i="4"/>
  <c r="Q16" i="4"/>
  <c r="Q17" i="4"/>
  <c r="Q18" i="4"/>
  <c r="Q19" i="4"/>
  <c r="Q20" i="4"/>
  <c r="Q21" i="4"/>
  <c r="Q22" i="4"/>
  <c r="Q23" i="4"/>
  <c r="Q24" i="4"/>
  <c r="Q25" i="4"/>
  <c r="Q26" i="4"/>
  <c r="Q27" i="4"/>
  <c r="Q28" i="4"/>
  <c r="Q29" i="4"/>
  <c r="Q30" i="4"/>
  <c r="O6" i="4"/>
  <c r="P7" i="4"/>
  <c r="P8" i="4"/>
  <c r="P9" i="4"/>
  <c r="P10" i="4"/>
  <c r="P11" i="4"/>
  <c r="P12" i="4"/>
  <c r="P13" i="4"/>
  <c r="P14" i="4"/>
  <c r="P15" i="4"/>
  <c r="P16" i="4"/>
  <c r="P17" i="4"/>
  <c r="P18" i="4"/>
  <c r="P19" i="4"/>
  <c r="P20" i="4"/>
  <c r="P21" i="4"/>
  <c r="P22" i="4"/>
  <c r="P23" i="4"/>
  <c r="P24" i="4"/>
  <c r="P25" i="4"/>
  <c r="P26" i="4"/>
  <c r="P27" i="4"/>
  <c r="P28" i="4"/>
  <c r="P29" i="4"/>
  <c r="P30" i="4"/>
  <c r="P6" i="4"/>
  <c r="O7" i="4"/>
  <c r="O8" i="4"/>
  <c r="O9" i="4"/>
  <c r="O10" i="4"/>
  <c r="O11" i="4"/>
  <c r="O12" i="4"/>
  <c r="O13" i="4"/>
  <c r="O14" i="4"/>
  <c r="O15" i="4"/>
  <c r="O16" i="4"/>
  <c r="O17" i="4"/>
  <c r="O18" i="4"/>
  <c r="O19" i="4"/>
  <c r="O20" i="4"/>
  <c r="O21" i="4"/>
  <c r="O22" i="4"/>
  <c r="O23" i="4"/>
  <c r="O24" i="4"/>
  <c r="O25" i="4"/>
  <c r="O26" i="4"/>
  <c r="O27" i="4"/>
  <c r="O28" i="4"/>
  <c r="O29" i="4"/>
  <c r="O30" i="4"/>
  <c r="J6" i="3"/>
  <c r="J7" i="3"/>
  <c r="J8" i="3"/>
  <c r="J9" i="3"/>
  <c r="J10" i="3"/>
  <c r="J11" i="3"/>
  <c r="J12" i="3"/>
  <c r="J13" i="3"/>
  <c r="J14" i="3"/>
  <c r="J15" i="3"/>
  <c r="J16" i="3"/>
  <c r="J17" i="3"/>
  <c r="J18" i="3"/>
  <c r="J19" i="3"/>
  <c r="J20" i="3"/>
  <c r="J21" i="3"/>
  <c r="J22" i="3"/>
  <c r="J23" i="3"/>
  <c r="J24" i="3"/>
  <c r="J25" i="3"/>
  <c r="J26" i="3"/>
  <c r="J27" i="3"/>
  <c r="J28" i="3"/>
  <c r="J29" i="3"/>
  <c r="J5" i="3"/>
  <c r="I5" i="3"/>
  <c r="I6" i="3"/>
  <c r="I7" i="3"/>
  <c r="I8" i="3"/>
  <c r="I9" i="3"/>
  <c r="I10" i="3"/>
  <c r="I11" i="3"/>
  <c r="I12" i="3"/>
  <c r="I13" i="3"/>
  <c r="I14" i="3"/>
  <c r="I15" i="3"/>
  <c r="I16" i="3"/>
  <c r="I17" i="3"/>
  <c r="I18" i="3"/>
  <c r="I19" i="3"/>
  <c r="I20" i="3"/>
  <c r="I21" i="3"/>
  <c r="I22" i="3"/>
  <c r="I23" i="3"/>
  <c r="I24" i="3"/>
  <c r="I25" i="3"/>
  <c r="I26" i="3"/>
  <c r="I27" i="3"/>
  <c r="I28" i="3"/>
  <c r="I29" i="3"/>
  <c r="B9" i="29" l="1"/>
  <c r="C12" i="29" s="1"/>
  <c r="C9" i="29"/>
  <c r="B12" i="29" s="1"/>
  <c r="K6" i="28"/>
  <c r="K7" i="28"/>
  <c r="K8" i="28"/>
  <c r="K9" i="28"/>
  <c r="K10" i="28"/>
  <c r="K11" i="28"/>
  <c r="K12" i="28"/>
  <c r="K13" i="28"/>
  <c r="K14" i="28"/>
  <c r="K15" i="28"/>
  <c r="K16" i="28"/>
  <c r="K17" i="28"/>
  <c r="K18" i="28"/>
  <c r="K19" i="28"/>
  <c r="K20" i="28"/>
  <c r="K21" i="28"/>
  <c r="K22" i="28"/>
  <c r="K23" i="28"/>
  <c r="K24" i="28"/>
  <c r="K25" i="28"/>
  <c r="K26" i="28"/>
  <c r="K27" i="28"/>
  <c r="K28" i="28"/>
  <c r="K29" i="28"/>
  <c r="K30" i="28"/>
  <c r="K31" i="28"/>
  <c r="K32" i="28"/>
  <c r="K5" i="28"/>
  <c r="D33" i="28"/>
  <c r="J33" i="28" s="1"/>
  <c r="C33" i="28"/>
  <c r="I33" i="28" s="1"/>
  <c r="B33" i="28"/>
  <c r="H33" i="28" s="1"/>
  <c r="N32" i="28"/>
  <c r="M32" i="28"/>
  <c r="L32" i="28"/>
  <c r="N31" i="28"/>
  <c r="M31" i="28"/>
  <c r="L31" i="28"/>
  <c r="N30" i="28"/>
  <c r="M30" i="28"/>
  <c r="L30" i="28"/>
  <c r="N29" i="28"/>
  <c r="M29" i="28"/>
  <c r="L29" i="28"/>
  <c r="N28" i="28"/>
  <c r="M28" i="28"/>
  <c r="L28" i="28"/>
  <c r="N27" i="28"/>
  <c r="M27" i="28"/>
  <c r="L27" i="28"/>
  <c r="N26" i="28"/>
  <c r="M26" i="28"/>
  <c r="L26" i="28"/>
  <c r="N25" i="28"/>
  <c r="M25" i="28"/>
  <c r="L25" i="28"/>
  <c r="N24" i="28"/>
  <c r="M24" i="28"/>
  <c r="L24" i="28"/>
  <c r="N23" i="28"/>
  <c r="M23" i="28"/>
  <c r="L23" i="28"/>
  <c r="N22" i="28"/>
  <c r="M22" i="28"/>
  <c r="L22" i="28"/>
  <c r="N21" i="28"/>
  <c r="M21" i="28"/>
  <c r="L21" i="28"/>
  <c r="N20" i="28"/>
  <c r="M20" i="28"/>
  <c r="L20" i="28"/>
  <c r="N19" i="28"/>
  <c r="M19" i="28"/>
  <c r="L19" i="28"/>
  <c r="N18" i="28"/>
  <c r="M18" i="28"/>
  <c r="L18" i="28"/>
  <c r="N17" i="28"/>
  <c r="M17" i="28"/>
  <c r="L17" i="28"/>
  <c r="N16" i="28"/>
  <c r="M16" i="28"/>
  <c r="L16" i="28"/>
  <c r="N15" i="28"/>
  <c r="M15" i="28"/>
  <c r="L15" i="28"/>
  <c r="N14" i="28"/>
  <c r="M14" i="28"/>
  <c r="L14" i="28"/>
  <c r="N13" i="28"/>
  <c r="M13" i="28"/>
  <c r="L13" i="28"/>
  <c r="N12" i="28"/>
  <c r="M12" i="28"/>
  <c r="L12" i="28"/>
  <c r="N11" i="28"/>
  <c r="M11" i="28"/>
  <c r="L11" i="28"/>
  <c r="N10" i="28"/>
  <c r="M10" i="28"/>
  <c r="L10" i="28"/>
  <c r="N9" i="28"/>
  <c r="M9" i="28"/>
  <c r="L9" i="28"/>
  <c r="N8" i="28"/>
  <c r="M8" i="28"/>
  <c r="L8" i="28"/>
  <c r="N7" i="28"/>
  <c r="M7" i="28"/>
  <c r="L7" i="28"/>
  <c r="N6" i="28"/>
  <c r="M6" i="28"/>
  <c r="L6" i="28"/>
  <c r="N5" i="28"/>
  <c r="M5" i="28"/>
  <c r="L5" i="28"/>
  <c r="N33" i="28" l="1"/>
  <c r="L33" i="28"/>
  <c r="M33" i="28"/>
  <c r="K33" i="28"/>
  <c r="C14" i="17"/>
  <c r="D14" i="17"/>
  <c r="E14" i="17"/>
  <c r="F14" i="17"/>
  <c r="B14" i="17"/>
  <c r="N6" i="17"/>
  <c r="N7" i="17"/>
  <c r="N8" i="17"/>
  <c r="N9" i="17"/>
  <c r="N10" i="17"/>
  <c r="N5" i="17"/>
  <c r="M5" i="17"/>
  <c r="M6" i="17"/>
  <c r="M7" i="17"/>
  <c r="M8" i="17"/>
  <c r="M9" i="17"/>
  <c r="M10" i="17"/>
  <c r="L5" i="17"/>
  <c r="L6" i="17"/>
  <c r="L7" i="17"/>
  <c r="L8" i="17"/>
  <c r="L9" i="17"/>
  <c r="L10" i="17"/>
  <c r="Q5" i="17"/>
  <c r="P5" i="17"/>
  <c r="O5" i="17"/>
  <c r="N14" i="17" l="1"/>
  <c r="M14" i="17"/>
  <c r="L14" i="17"/>
  <c r="C21" i="5"/>
  <c r="C34" i="5" s="1"/>
  <c r="D21" i="5"/>
  <c r="D34" i="5" s="1"/>
  <c r="E21" i="5"/>
  <c r="E34" i="5" s="1"/>
  <c r="C22" i="5"/>
  <c r="C35" i="5" s="1"/>
  <c r="D22" i="5"/>
  <c r="D35" i="5" s="1"/>
  <c r="E22" i="5"/>
  <c r="E35" i="5" s="1"/>
  <c r="C23" i="5"/>
  <c r="C36" i="5" s="1"/>
  <c r="D23" i="5"/>
  <c r="D36" i="5" s="1"/>
  <c r="E23" i="5"/>
  <c r="E36" i="5" s="1"/>
  <c r="C24" i="5"/>
  <c r="C37" i="5" s="1"/>
  <c r="D24" i="5"/>
  <c r="D37" i="5" s="1"/>
  <c r="E24" i="5"/>
  <c r="E37" i="5" s="1"/>
  <c r="D20" i="5"/>
  <c r="D33" i="5" s="1"/>
  <c r="E20" i="5"/>
  <c r="E33" i="5" s="1"/>
  <c r="C20" i="5"/>
  <c r="C33" i="5" s="1"/>
  <c r="G37" i="5" l="1"/>
  <c r="F37" i="5"/>
  <c r="G33" i="5"/>
  <c r="F33" i="5"/>
  <c r="F34" i="5"/>
  <c r="G34" i="5"/>
  <c r="F35" i="5"/>
  <c r="G35" i="5"/>
  <c r="G36" i="5"/>
  <c r="F36" i="5"/>
  <c r="K6" i="25"/>
  <c r="L6" i="25"/>
  <c r="M6" i="25"/>
  <c r="K7" i="25"/>
  <c r="L7" i="25"/>
  <c r="M7" i="25"/>
  <c r="K8" i="25"/>
  <c r="L8" i="25"/>
  <c r="M8" i="25"/>
  <c r="K9" i="25"/>
  <c r="L9" i="25"/>
  <c r="M9" i="25"/>
  <c r="K10" i="25"/>
  <c r="L10" i="25"/>
  <c r="M10" i="25"/>
  <c r="K11" i="25"/>
  <c r="L11" i="25"/>
  <c r="M11" i="25"/>
  <c r="K12" i="25"/>
  <c r="L12" i="25"/>
  <c r="M12" i="25"/>
  <c r="K13" i="25"/>
  <c r="L13" i="25"/>
  <c r="M13" i="25"/>
  <c r="K14" i="25"/>
  <c r="L14" i="25"/>
  <c r="M14" i="25"/>
  <c r="K15" i="25"/>
  <c r="L15" i="25"/>
  <c r="M15" i="25"/>
  <c r="K16" i="25"/>
  <c r="L16" i="25"/>
  <c r="M16" i="25"/>
  <c r="K17" i="25"/>
  <c r="L17" i="25"/>
  <c r="M17" i="25"/>
  <c r="K18" i="25"/>
  <c r="L18" i="25"/>
  <c r="M18" i="25"/>
  <c r="K19" i="25"/>
  <c r="L19" i="25"/>
  <c r="M19" i="25"/>
  <c r="K20" i="25"/>
  <c r="L20" i="25"/>
  <c r="M20" i="25"/>
  <c r="K21" i="25"/>
  <c r="L21" i="25"/>
  <c r="M21" i="25"/>
  <c r="K22" i="25"/>
  <c r="L22" i="25"/>
  <c r="M22" i="25"/>
  <c r="K23" i="25"/>
  <c r="L23" i="25"/>
  <c r="M23" i="25"/>
  <c r="K24" i="25"/>
  <c r="L24" i="25"/>
  <c r="M24" i="25"/>
  <c r="K25" i="25"/>
  <c r="L25" i="25"/>
  <c r="M25" i="25"/>
  <c r="K26" i="25"/>
  <c r="L26" i="25"/>
  <c r="M26" i="25"/>
  <c r="M29" i="25"/>
  <c r="L5" i="25"/>
  <c r="M5" i="25"/>
  <c r="K5" i="25"/>
  <c r="J27" i="25"/>
  <c r="I27" i="25"/>
  <c r="H27" i="25"/>
  <c r="G27" i="25"/>
  <c r="F27" i="25"/>
  <c r="E27" i="25"/>
  <c r="D27" i="25"/>
  <c r="C27" i="25"/>
  <c r="B27" i="25"/>
  <c r="K27" i="25" l="1"/>
  <c r="M27" i="25"/>
  <c r="L27" i="25"/>
  <c r="B72" i="24" l="1"/>
  <c r="C72" i="24" s="1"/>
  <c r="B71" i="24"/>
  <c r="C71" i="24" s="1"/>
  <c r="B70" i="24"/>
  <c r="C70" i="24" s="1"/>
  <c r="B69" i="24"/>
  <c r="C69" i="24" s="1"/>
  <c r="B66" i="24"/>
  <c r="C66" i="24" s="1"/>
  <c r="B65" i="24"/>
  <c r="C65" i="24" s="1"/>
  <c r="B64" i="24"/>
  <c r="C64" i="24" s="1"/>
  <c r="B63" i="24"/>
  <c r="C63" i="24" s="1"/>
  <c r="B70" i="23"/>
  <c r="C70" i="23" s="1"/>
  <c r="B69" i="23"/>
  <c r="C69" i="23" s="1"/>
  <c r="B68" i="23"/>
  <c r="C68" i="23" s="1"/>
  <c r="B67" i="23"/>
  <c r="C67" i="23" s="1"/>
  <c r="B64" i="23"/>
  <c r="C64" i="23" s="1"/>
  <c r="B63" i="23"/>
  <c r="C63" i="23" s="1"/>
  <c r="B62" i="23"/>
  <c r="C62" i="23" s="1"/>
  <c r="B61" i="23"/>
  <c r="C61" i="23" s="1"/>
  <c r="H8" i="21" l="1"/>
  <c r="G8" i="21"/>
  <c r="G10" i="21" s="1"/>
  <c r="I24" i="20"/>
  <c r="I35" i="20" s="1"/>
  <c r="H24" i="20"/>
  <c r="H35" i="20" s="1"/>
  <c r="I23" i="20"/>
  <c r="I34" i="20" s="1"/>
  <c r="L34" i="20" s="1"/>
  <c r="H23" i="20"/>
  <c r="H34" i="20" s="1"/>
  <c r="I22" i="20"/>
  <c r="I33" i="20" s="1"/>
  <c r="H22" i="20"/>
  <c r="H33" i="20" s="1"/>
  <c r="I21" i="20"/>
  <c r="I32" i="20" s="1"/>
  <c r="H21" i="20"/>
  <c r="H32" i="20" s="1"/>
  <c r="L32" i="20" l="1"/>
  <c r="K32" i="20"/>
  <c r="J32" i="20"/>
  <c r="K33" i="20"/>
  <c r="L33" i="20"/>
  <c r="J33" i="20"/>
  <c r="K34" i="20"/>
  <c r="J34" i="20"/>
  <c r="L35" i="20"/>
  <c r="K35" i="20"/>
  <c r="J35" i="20"/>
  <c r="H10" i="21"/>
</calcChain>
</file>

<file path=xl/sharedStrings.xml><?xml version="1.0" encoding="utf-8"?>
<sst xmlns="http://schemas.openxmlformats.org/spreadsheetml/2006/main" count="1743" uniqueCount="396">
  <si>
    <t>Chapter 3</t>
  </si>
  <si>
    <t>Further education and apprenticeships</t>
  </si>
  <si>
    <t>Number of providers offering T levels</t>
  </si>
  <si>
    <t>Number of new T level participants</t>
  </si>
  <si>
    <t>Number of new T level transition participants</t>
  </si>
  <si>
    <t>2020/21</t>
  </si>
  <si>
    <t>2021/22</t>
  </si>
  <si>
    <t>Construction</t>
  </si>
  <si>
    <t>Digital</t>
  </si>
  <si>
    <t>-</t>
  </si>
  <si>
    <t>Total</t>
  </si>
  <si>
    <t>Number of achievements</t>
  </si>
  <si>
    <t>2018/19</t>
  </si>
  <si>
    <t>2019/20</t>
  </si>
  <si>
    <t>Construction, Planning and the Built Environment</t>
  </si>
  <si>
    <t>Engineering and Manufacturing Technologies</t>
  </si>
  <si>
    <t>Information and Communication Technology</t>
  </si>
  <si>
    <t>All eng-related</t>
  </si>
  <si>
    <t>Percentage achieving</t>
  </si>
  <si>
    <t>Higher</t>
  </si>
  <si>
    <t>Age 16-18</t>
  </si>
  <si>
    <t>Age 19+</t>
  </si>
  <si>
    <t>Level</t>
  </si>
  <si>
    <t>All SSAs</t>
  </si>
  <si>
    <t>Row Labels</t>
  </si>
  <si>
    <t>Under 19</t>
  </si>
  <si>
    <t>19+</t>
  </si>
  <si>
    <t>Intermediate Apprenticeship</t>
  </si>
  <si>
    <t>Advanced Apprenticeship</t>
  </si>
  <si>
    <t>Higher Apprenticeship</t>
  </si>
  <si>
    <t>Intermediate</t>
  </si>
  <si>
    <t>Advanced</t>
  </si>
  <si>
    <t>L. 4 &amp; 5</t>
  </si>
  <si>
    <t>Degree or higher</t>
  </si>
  <si>
    <t>All levels</t>
  </si>
  <si>
    <t>Engineering-related as share of all apprenticeships</t>
  </si>
  <si>
    <t>2016/17</t>
  </si>
  <si>
    <t>2017/18</t>
  </si>
  <si>
    <t>All engineering-related</t>
  </si>
  <si>
    <t>Construction Total</t>
  </si>
  <si>
    <t>Engineering &amp; manufacturing total</t>
  </si>
  <si>
    <t>ICT Total</t>
  </si>
  <si>
    <t>All eng-related total</t>
  </si>
  <si>
    <t>All SSA Total</t>
  </si>
  <si>
    <t>All apprenticeships</t>
  </si>
  <si>
    <t>Total achievements</t>
  </si>
  <si>
    <t>All sector subject areas</t>
  </si>
  <si>
    <t>East Midlands</t>
  </si>
  <si>
    <t>East of England</t>
  </si>
  <si>
    <t>London</t>
  </si>
  <si>
    <t>North East</t>
  </si>
  <si>
    <t>North West</t>
  </si>
  <si>
    <t>Other / Unknown</t>
  </si>
  <si>
    <t>South East</t>
  </si>
  <si>
    <t>South West</t>
  </si>
  <si>
    <t>West Midlands</t>
  </si>
  <si>
    <t>Yorkshire and The Humber</t>
  </si>
  <si>
    <t>All engineering</t>
  </si>
  <si>
    <t>Construction, planning and the built environment</t>
  </si>
  <si>
    <t>Engineering and manufacturing technologies</t>
  </si>
  <si>
    <t>Information and communication technology</t>
  </si>
  <si>
    <t>Engineering</t>
  </si>
  <si>
    <t xml:space="preserve">Sector subject area </t>
  </si>
  <si>
    <t>Intermediate apprenticeship</t>
  </si>
  <si>
    <t>Advanced apprenticeship</t>
  </si>
  <si>
    <t>Higher apprenticeships</t>
  </si>
  <si>
    <t xml:space="preserve">All levels </t>
  </si>
  <si>
    <t>All engineering-related sector subject areas</t>
  </si>
  <si>
    <t>Occupational grouping</t>
  </si>
  <si>
    <t>Automotive</t>
  </si>
  <si>
    <t>*</t>
  </si>
  <si>
    <t>All occupational groupings</t>
  </si>
  <si>
    <t>Sector subject area</t>
  </si>
  <si>
    <t>All engineering-related apprenticeships</t>
  </si>
  <si>
    <t>Numbers are runded to the nearest 5.</t>
  </si>
  <si>
    <t>Foundation apprenticeships (level 2)</t>
  </si>
  <si>
    <t>Apprenticeships (level 3)</t>
  </si>
  <si>
    <t>Higher apprenticeship (level4+)</t>
  </si>
  <si>
    <t>There is no Information and communication technology data for 2018/19. There are some IT courses included in Business administration apprenticeships, but these are not included under engineering related apprenticeship starts.</t>
  </si>
  <si>
    <t xml:space="preserve">Engineering </t>
  </si>
  <si>
    <t>Manufacturing</t>
  </si>
  <si>
    <t>All female engineering-related apprenticeship starts</t>
  </si>
  <si>
    <t>Percentage female</t>
  </si>
  <si>
    <t>There is no information and communication technology data for 2018 to 2019. There are some IT courses included in business administration apprenticeships, but these are not included under engineering related apprenticeship starts.</t>
  </si>
  <si>
    <t>Female engineering related starts do not include information and communication technology.</t>
  </si>
  <si>
    <t>Percentage change (1 year)</t>
  </si>
  <si>
    <t>2017/18 (%)</t>
  </si>
  <si>
    <t>2018/19 (%)</t>
  </si>
  <si>
    <t>2019/20 (%)</t>
  </si>
  <si>
    <t>2020/21 (%)</t>
  </si>
  <si>
    <t>Total number of apprenticeship starts</t>
  </si>
  <si>
    <t>2018/19
(%)</t>
  </si>
  <si>
    <t>2019/20
(%)</t>
  </si>
  <si>
    <t>2020/21
(%)</t>
  </si>
  <si>
    <t>Number of starts</t>
  </si>
  <si>
    <t>Sum of Overall Cohort</t>
  </si>
  <si>
    <t>Max of Overall Achievement Rate %</t>
  </si>
  <si>
    <t>Agriculture, Horticulture and Animal Care</t>
  </si>
  <si>
    <t>All</t>
  </si>
  <si>
    <t>Arts, Media and Publishing</t>
  </si>
  <si>
    <t>Business, Administration and Law</t>
  </si>
  <si>
    <t>Education and Training</t>
  </si>
  <si>
    <t>Health, Public Services and Care</t>
  </si>
  <si>
    <t>Leisure, Travel and Tourism</t>
  </si>
  <si>
    <t>Retail and Commercial Enterprise</t>
  </si>
  <si>
    <t>Science and Mathematics</t>
  </si>
  <si>
    <t>Grand Total</t>
  </si>
  <si>
    <t>All Sector subject areas</t>
  </si>
  <si>
    <t>All engineering-related subjects</t>
  </si>
  <si>
    <t>Engineering and manufacturing</t>
  </si>
  <si>
    <t>Apprenticeship level</t>
  </si>
  <si>
    <t>Sector Subject Area</t>
  </si>
  <si>
    <t>Framework</t>
  </si>
  <si>
    <t>Electrotechnical</t>
  </si>
  <si>
    <t>I.T. User</t>
  </si>
  <si>
    <t>All engineering related frameworks</t>
  </si>
  <si>
    <t>All frameworks</t>
  </si>
  <si>
    <t>Total - all levels</t>
  </si>
  <si>
    <t>Figure no.</t>
  </si>
  <si>
    <t>Title</t>
  </si>
  <si>
    <t>Level 1</t>
  </si>
  <si>
    <t>Level 2</t>
  </si>
  <si>
    <t>Level 3</t>
  </si>
  <si>
    <t>Higher (L4+)</t>
  </si>
  <si>
    <t>Qualification level</t>
  </si>
  <si>
    <t>Number of achievements (completions)</t>
  </si>
  <si>
    <t>Percentage of leavers achieving qualification</t>
  </si>
  <si>
    <t>T Level route</t>
  </si>
  <si>
    <t>Engineering-related and all apprenticeship starts over time by level (2014/15 to 2020/21) – Wales</t>
  </si>
  <si>
    <t>Female apprentices as a share of engineering-related apprenticeship starts over time by sector subject area (2014/15 to 2020/21) – Wales</t>
  </si>
  <si>
    <t>Total number of starts</t>
  </si>
  <si>
    <t>Engineering-related frameworks</t>
  </si>
  <si>
    <t>Bus and coach engineering and maintenance</t>
  </si>
  <si>
    <t>Construction: building</t>
  </si>
  <si>
    <t>Construction: civil engineering</t>
  </si>
  <si>
    <t>Construction (craft operations)</t>
  </si>
  <si>
    <t>Construction: professional apprenticeship</t>
  </si>
  <si>
    <t>Construction: specialist</t>
  </si>
  <si>
    <t>Construction (technical operations)</t>
  </si>
  <si>
    <t>Construction: technical</t>
  </si>
  <si>
    <t>Construction: technical apprenticeship</t>
  </si>
  <si>
    <t>Electrical installation</t>
  </si>
  <si>
    <t>Electronic security systems</t>
  </si>
  <si>
    <t>Electrotechnical services</t>
  </si>
  <si>
    <t>Engineering construction</t>
  </si>
  <si>
    <t>Extractive and mineral processing</t>
  </si>
  <si>
    <t>Gas industry</t>
  </si>
  <si>
    <t>Glass industry occupations</t>
  </si>
  <si>
    <t>Heating, ventilation, air conditioning and refrigeration</t>
  </si>
  <si>
    <t>Information and communication technologies professionals</t>
  </si>
  <si>
    <t>IT and telecommunications</t>
  </si>
  <si>
    <t>Land-based engineering</t>
  </si>
  <si>
    <t>Oil and gas extraction</t>
  </si>
  <si>
    <t>Plumbing</t>
  </si>
  <si>
    <t>Power distribution</t>
  </si>
  <si>
    <t>Printing</t>
  </si>
  <si>
    <t>Process manufacturing</t>
  </si>
  <si>
    <t>Water industry</t>
  </si>
  <si>
    <t>Wind turbine operations and maintenance</t>
  </si>
  <si>
    <t>Disclosure control is applied to values less than five (marked with '*') or where such numbers can be identified by differencing. As such, totals by levels do not necessarily add to the totals for all levels.</t>
  </si>
  <si>
    <t>'-' denotes no apprenticeship starts. In columns covering percentages, '-' denotes no percentage available as figure was less than five.</t>
  </si>
  <si>
    <t>Modern apprenticeship starts by framework, gender and age over time (2015/6 to 2020/21) – Scotland</t>
  </si>
  <si>
    <t>Total starts</t>
  </si>
  <si>
    <t>2021/22 (%)</t>
  </si>
  <si>
    <t>Achievement rate (%)</t>
  </si>
  <si>
    <t>Month</t>
  </si>
  <si>
    <t>Age</t>
  </si>
  <si>
    <t>Apprenticeship achievements in engineering-related occupational groupings (2021/22) - Scotland</t>
  </si>
  <si>
    <t>T Level and vocational qualifications - England</t>
  </si>
  <si>
    <t>Apprenticeships - England</t>
  </si>
  <si>
    <t>Apprenticeships - Scotland</t>
  </si>
  <si>
    <t>Apprenticeships - Wales</t>
  </si>
  <si>
    <t>Apprenticeships - Northern Ireland</t>
  </si>
  <si>
    <t>Source: Stats Wales. ‘Learning programmes for foundation apprenticeships, apprenticeships and higher apprenticeships 2014/15 to 2020/21’ data, 2022.</t>
  </si>
  <si>
    <t>Source: Stats Wales. ‘Learning programmes for foundation apprenticeships, apprenticeships and higher apprenticeships 2020/21’ data, 2022.</t>
  </si>
  <si>
    <t>Source: DfE, 'T Level Action plan 2021', 2022.</t>
  </si>
  <si>
    <t>Source: DfE, 'Monthly apprenticeship starts 2021/22', 2022.</t>
  </si>
  <si>
    <t>Source: DfE, 'Apprenticeships subject and levels - learner demographics 2021/22', 2022.</t>
  </si>
  <si>
    <t>Region</t>
  </si>
  <si>
    <t>Source: DfE, 'Apprenticeships learner characteristics - deprivation by starts 2021/22', 2022.</t>
  </si>
  <si>
    <t>Source: DfE, 'Apprenticeship achievement rates detailed series 2021/22' 2022.</t>
  </si>
  <si>
    <t>Source: Skills Development Scotland, 'Modern apprenticeship statistics Q4 2021/22' 2022.</t>
  </si>
  <si>
    <t xml:space="preserve">Source: Skills development Scotland. ‘Modern apprenticeship statistics Q4 2020/21’ data, 2021. </t>
  </si>
  <si>
    <t>Note: Skills development Scotland do not publish backdated achievement rates for the new occupational groupings created in 2021/22, so only 2021/22 data is included</t>
  </si>
  <si>
    <t xml:space="preserve">Note: Statistics Wales did not publish data on leavers from apprenticeships in 2019/20 and 2020/21 due to the Covid pandemic, so only 'starts' data is included </t>
  </si>
  <si>
    <t>Northern Ireland's Department for the Economy defines a participant as an individual on ApprenticeshipsNI (type of contract). An individual can participate on ApprenticeshipsNI more than once.</t>
  </si>
  <si>
    <t>'-' denotes that there were no apprentices at this level.</t>
  </si>
  <si>
    <t>Source: Northern Ireland department for the economy 'ApprenticeshipsNI statistics from August 2013 to October 2021' data, 2022.</t>
  </si>
  <si>
    <t>Entry / Level 1</t>
  </si>
  <si>
    <t>Level 4 / 5</t>
  </si>
  <si>
    <t>Eng-related as a percentage of total (%)</t>
  </si>
  <si>
    <t>Note: The published data in the 'FE and Skills' publication by DfE does not provide detail on 16-18 year old enrolments in vocational qualifications</t>
  </si>
  <si>
    <t>Total entries</t>
  </si>
  <si>
    <t>Source: DfE, 'A level and other 16 - 18 results 2021 - Entries - vocational qualifications by subject and student characteristics', 2022.</t>
  </si>
  <si>
    <t>Note: Qualifications included in this table are: applied general qualifications; technical level qualifications; technical certificate</t>
  </si>
  <si>
    <t>Technical level' is not the same as the new 'T level' qualifications included in Figure 3.1</t>
  </si>
  <si>
    <t>Pupils counted here are those completing level 3 qualifications, equivalent to a full A level cohort</t>
  </si>
  <si>
    <t>For more information, please see: https://www.ucas.com/file/142366/download?token=R2fL4jzO</t>
  </si>
  <si>
    <t>Figure 3.23 Female apprentices as a share of engineering-related apprenticeship starts over time by sector subject area (2014/15 to 2020/21) – Wales</t>
  </si>
  <si>
    <t>Figure 3.21 Engineering-related apprenticeships as a share of all apprenticeship starts over time (2014/15 to 2020/21) – Wales</t>
  </si>
  <si>
    <t>Figure 3.22 Engineering-related and all apprenticeship starts over time by level (2014/15 to 2020/21) – Wales</t>
  </si>
  <si>
    <t>Figure 3.19 Apprenticeship achievements in engineering-related occupational groupings (2021/22) - Scotland</t>
  </si>
  <si>
    <t>Figure 3.18 Modern apprenticeship starts by framework, gender and age over time (2015/6 to 2020/21) – Scotland</t>
  </si>
  <si>
    <t>Figure 3.16 Changes in apprenticeship achievement rates within sector subject areas and levels over time (2014/15 to 2020/21) – England</t>
  </si>
  <si>
    <t>Note: The health and science T level was introduced in 2021/22</t>
  </si>
  <si>
    <t>The number of providers offering T levels in 2021/22 does not sum to the total, when calculating each route, because many providers offer more than 1 route</t>
  </si>
  <si>
    <t>Note: In this table, 'most deprived' refers to students in the highest deprivation quintile according to the index of multiple deprivation (IMD)</t>
  </si>
  <si>
    <t>For more information about the different factors taken into account in the IMD, please see the gov.uk webpage:</t>
  </si>
  <si>
    <t>https://www.gov.uk/government/statistics/english-indices-of-deprivation-2019</t>
  </si>
  <si>
    <t>T levels 
(%)</t>
  </si>
  <si>
    <t>T level transitions 
(%)</t>
  </si>
  <si>
    <t>Over 1 year 
(%)</t>
  </si>
  <si>
    <t>Over 2 years 
(%)</t>
  </si>
  <si>
    <t>Percentage change in entries</t>
  </si>
  <si>
    <t>Number of enrolments</t>
  </si>
  <si>
    <t>Percentage change in enrolments up to 2020/21</t>
  </si>
  <si>
    <t>Percentage change in number of achievements</t>
  </si>
  <si>
    <t>Subject</t>
  </si>
  <si>
    <t>Over 4 years 
(%)</t>
  </si>
  <si>
    <t>2021/22
(%)</t>
  </si>
  <si>
    <t>Where a cell is denoted ' - ', it means there were no entries</t>
  </si>
  <si>
    <t>Back to index</t>
  </si>
  <si>
    <t>Percentage change in number of starts</t>
  </si>
  <si>
    <t>Over 1 year (%)</t>
  </si>
  <si>
    <t>Over 2 years (%)</t>
  </si>
  <si>
    <t xml:space="preserve">Difference between females and males </t>
  </si>
  <si>
    <t>Percentage of all achievements that are female</t>
  </si>
  <si>
    <t>Percentage of women achieving qualification</t>
  </si>
  <si>
    <t>Percentage of men achieving qualification</t>
  </si>
  <si>
    <t>Percentage change in female share</t>
  </si>
  <si>
    <t>Percentage change in total number of achievements</t>
  </si>
  <si>
    <t>Eng-related as percentage of total (%)</t>
  </si>
  <si>
    <t>Percentage change in ethnic minority share</t>
  </si>
  <si>
    <t>Over 1 year (%p)</t>
  </si>
  <si>
    <t>Over 2 years (%p)</t>
  </si>
  <si>
    <t>Over 5 years (%p)</t>
  </si>
  <si>
    <t xml:space="preserve">Percentage change in ethnicity minority share </t>
  </si>
  <si>
    <t>Percentage change in share of students classed as most deprived</t>
  </si>
  <si>
    <t>Statistics Wales removed the 'Information and communication technology' grouping from 2018/19. Previous figures are included here to enable comparison</t>
  </si>
  <si>
    <t>Engineering related as a share of total (%)</t>
  </si>
  <si>
    <t>2014/15</t>
  </si>
  <si>
    <t>2015/16</t>
  </si>
  <si>
    <t>Percentage change in  number of starts</t>
  </si>
  <si>
    <t>Percentage point change in engineering as a share</t>
  </si>
  <si>
    <t>Percentage point change in female share</t>
  </si>
  <si>
    <t>Percentage change in number of female starts</t>
  </si>
  <si>
    <t>Percentage of apprenticeship starts by students classed as most deprived</t>
  </si>
  <si>
    <t>Total number of leavers</t>
  </si>
  <si>
    <t>Percentage point change in achievement rate</t>
  </si>
  <si>
    <t>All engineering-related framework</t>
  </si>
  <si>
    <t>Eng-related as a percentage of total</t>
  </si>
  <si>
    <t>Number of leavers</t>
  </si>
  <si>
    <t>Total Level 2</t>
  </si>
  <si>
    <t>Total Level 2/3</t>
  </si>
  <si>
    <t>Total Level 3</t>
  </si>
  <si>
    <t>Over 4 years (%p)</t>
  </si>
  <si>
    <t>Percentage achieving qualification</t>
  </si>
  <si>
    <t>Where a cell is marked ' - ', it means there were no entries that year</t>
  </si>
  <si>
    <t>Over 4 years (%)</t>
  </si>
  <si>
    <t>Percentage point change in engineering share of achievements</t>
  </si>
  <si>
    <t>Percentage point change in engineering share of enrolments</t>
  </si>
  <si>
    <t>Age 19 +</t>
  </si>
  <si>
    <t>Percentage point change in engineering share</t>
  </si>
  <si>
    <t>Percentage point change in engineering share of starts</t>
  </si>
  <si>
    <t>Eng-related as a share of total (%)</t>
  </si>
  <si>
    <t>Percentage point change in engineering share of leavers</t>
  </si>
  <si>
    <t>Over 1 year 
(%p)</t>
  </si>
  <si>
    <t>Over 2 years 
(%p)</t>
  </si>
  <si>
    <t>2017/18 
(%)</t>
  </si>
  <si>
    <t>2018/19 
(%)</t>
  </si>
  <si>
    <t>2019/20 
(%)</t>
  </si>
  <si>
    <t>2020/21 
(%)</t>
  </si>
  <si>
    <t>Over 4 years 
(%p)</t>
  </si>
  <si>
    <t>16-18 
(%)</t>
  </si>
  <si>
    <t>19-24 
(%)</t>
  </si>
  <si>
    <t>25+ 
(%)</t>
  </si>
  <si>
    <t>2018/19
(%p)</t>
  </si>
  <si>
    <t>2019/20
(%p)</t>
  </si>
  <si>
    <t>2020/21
(%p)</t>
  </si>
  <si>
    <t>2016/17 
(%)</t>
  </si>
  <si>
    <t>Percentage of starts female</t>
  </si>
  <si>
    <t>Over 3 years 
(%)</t>
  </si>
  <si>
    <t>Figure 3.12 Engineering-related apprenticeship achievements by level and ethnicity (2017/18 to 2020/21) - England</t>
  </si>
  <si>
    <t>Percentage of total new T level participants</t>
  </si>
  <si>
    <t>Percentage of total new T level transition participants</t>
  </si>
  <si>
    <t>Percentage from disadvantaged backgrounds</t>
  </si>
  <si>
    <t xml:space="preserve">Percentage ethnic minority </t>
  </si>
  <si>
    <t xml:space="preserve">Percentage share in each region </t>
  </si>
  <si>
    <t>2015/16 
(%)</t>
  </si>
  <si>
    <t>Total achievement rate 
(Male and female)</t>
  </si>
  <si>
    <t>Apprenticeship subject</t>
  </si>
  <si>
    <t>Total number of achievements</t>
  </si>
  <si>
    <t>Over 5 years 
(%)</t>
  </si>
  <si>
    <t>Percentage of all starts that were females</t>
  </si>
  <si>
    <t>Percentage female - level 2</t>
  </si>
  <si>
    <t>Percentage female - level 2/3</t>
  </si>
  <si>
    <t>Percentage female - level 3</t>
  </si>
  <si>
    <t>Percentage female - all levels</t>
  </si>
  <si>
    <t>2019 
(%)</t>
  </si>
  <si>
    <t>2020 
(%)</t>
  </si>
  <si>
    <t>2021 
(%)</t>
  </si>
  <si>
    <t>T level participation in first T level routes (2020/21 to 2021/22) - England</t>
  </si>
  <si>
    <t>Enrolments in engineering-related vocational qualifications by adults (19+) and engineering as a share (2016/17 to 2020/21) - England</t>
  </si>
  <si>
    <t>Achievements in engineering-related vocational qualifications by age and level (2018/19 to 2020/21) - England</t>
  </si>
  <si>
    <t>Engineering-related vocational qualifications achieved by gender (2018/19 to 2020/21) - England</t>
  </si>
  <si>
    <t>Monthly apprenticeship starts in all sector subject areas by age and level (2018/19 to 2021/22) - England</t>
  </si>
  <si>
    <t>Engineering-related apprenticeship starts by level and gender (2016/17 to 2020/21) - England</t>
  </si>
  <si>
    <t>Changes in apprenticeship achievement rates within sector subject areas and levels over time (2014/15 to 2020/21) – England</t>
  </si>
  <si>
    <t>Engineering-related apprenticeship achievements by level and gender (2016/17 to 2020/21) - England</t>
  </si>
  <si>
    <t>Engineering-related apprenticeship starts by level and ethnicity (2016/17 to 2020/21) - England</t>
  </si>
  <si>
    <t>Engineering-related apprenticeship achievements by level and ethnicity (2017/18 to 2020/21) - England</t>
  </si>
  <si>
    <t>Engineering-related apprenticeship starts by level and age (2016/17 to 2020/21) - England</t>
  </si>
  <si>
    <t>Engineering-related apprenticeship starts by region (2016/17 to 2020/21) - England</t>
  </si>
  <si>
    <t>Engineering-related apprenticeship starts by apprentices from the most deprived areas (2016/17 to 2020/21) - England</t>
  </si>
  <si>
    <t>Apprenticeship starts in engineering-related occupational groupings overall and by gender (2017/18 to 2021/22) - Scotland</t>
  </si>
  <si>
    <t xml:space="preserve">Engineering-related apprenticeship achievements by framework and gender (2018/19 to 2020/21) - Scotland </t>
  </si>
  <si>
    <t xml:space="preserve">Apprenticeship participation in engineering-related frameworks by gender and level (2019 to 2021) - Northern Ireland </t>
  </si>
  <si>
    <t>Percentage of achievements female</t>
  </si>
  <si>
    <t>Engineering-related and all apprenticeship starts over time (2014/15 to 2020/21) – Wales</t>
  </si>
  <si>
    <t>Source: DfE, 'Further education and skills 2021/22 - achievement rates ET detailed series', 2022</t>
  </si>
  <si>
    <t>Figures here are rounded to the nearest 10. For that reason, the sum of each level may not equal the 'total' figure</t>
  </si>
  <si>
    <t>For 'all sector subject areas', the total includes those with unknown qualification level. For that reason, the total figures provided are greater than the sum of the figures for each level</t>
  </si>
  <si>
    <t>Percentage White</t>
  </si>
  <si>
    <t>Percentage not provided</t>
  </si>
  <si>
    <t>Source: DfE, 'Apprenticeships geographical breakdowns - details (reported to date)', 2022.</t>
  </si>
  <si>
    <t xml:space="preserve">The totals here are rounded to the nearest 10, and percentages are calculated based on rounded totals, including those with unknown / not provided data </t>
  </si>
  <si>
    <t xml:space="preserve">The totals here are rounded to the nearest 10, and percentages are calculated based on rounded totals, including those with unknown / not provided ethnicity data </t>
  </si>
  <si>
    <t xml:space="preserve">The totals here are rounded to the nearest 10, and percentages are calculated based on rounded totals, including those with unknown / not provided age data </t>
  </si>
  <si>
    <t>The totals showed for the 'all levels' rows across each sector subject area may not equal the sum of each level, because all figures are rounded to the nearest 10</t>
  </si>
  <si>
    <t xml:space="preserve">Note: Skills development Scotland changed their reporting mechanism in 2021/22, and introduced occupational groupings for apprenticeships, as well as removing several frameworks. </t>
  </si>
  <si>
    <t>'-' denotes no apprenticeship starts. In columns covering percentages, '*' denotes no percentage available as figure was less than five.</t>
  </si>
  <si>
    <t>Skills development Scotland changed their reporting mechanism in 2021/22, and introduced occupational groupings for apprenticeships, as well as removing several frameworks. For that reason, several of the frameworks with entries in previous years, do not have any in 2021/22</t>
  </si>
  <si>
    <t>Note: Skills development Scotland changed their reporting mechanism in 2021/22, and introduced occupational groupings for apprenticeships, as well as removing several frameworks. For that reason, the list in this differs from the list in 3.18</t>
  </si>
  <si>
    <t>This table shows the numbers of apprentices who were participating in engineering-related frameworks as of October 2021.</t>
  </si>
  <si>
    <t>The totals across the 'all levels' category for 'all frameworks' do not match the sum of the totals for each level, because there were a low number of participants on frameworks without a level assigned. These participants have been included in the total figures.</t>
  </si>
  <si>
    <t xml:space="preserve">The total for 'all engineering-related frameworks' in 3.18 is different from the total for engineering-related occupational groupings in 3.17 because the framework-level analysis looks framework by frameowrk and determines whether something is 'engineering-related'. </t>
  </si>
  <si>
    <t>For that reason, the 'engineering-related occupational grouping' is a broader grouping than the narrow definition in this table</t>
  </si>
  <si>
    <t>The total 'engineering-related' figures here are greater than those in 3.18, because figures here are taking all those within the occupational grouping, as opposed to looking at each apprenticeship on a framework-by-framework basis</t>
  </si>
  <si>
    <t>For that reason, there may be some apprenticeship starts included in these figures that are not included in the frameworks in table 3.18</t>
  </si>
  <si>
    <t>The data on providers offering individual routes for 2020/21 was not available, and the figures for 2021/22 are provisional.</t>
  </si>
  <si>
    <t>All figures are rounded to the nearest 10</t>
  </si>
  <si>
    <t>There were some enrolments with no information on the qualification level, so the totals for each sector subject may be greater than the sum of the levels</t>
  </si>
  <si>
    <t>All figures are rounded to the nearest 10, so the totals for each sector subjects area may not equal the sum of the level totals exactly</t>
  </si>
  <si>
    <t>The totals are rounded to the nearest 10, and percentages are based on rounded totals</t>
  </si>
  <si>
    <t>The figures here are rounded to the nearest 10, so the sum of each region may not equal the total for each year</t>
  </si>
  <si>
    <t>All figures here are rounded to the nearest 10, so the sum of the figures for each level may not equal the total sum. Percentages are calculated based on rounded figures</t>
  </si>
  <si>
    <t>There is no Information and communication technology data for 2018 to 2019 onwards. There are some IT courses included in Business administration apprenticeships, but these are not included under engineering related apprenticeship starts.</t>
  </si>
  <si>
    <t>Note: The academic year for apprenticeships is counted as Aug-April. Monthly starts from May - Jul are not published in the most recent DfE publications</t>
  </si>
  <si>
    <t>*The totals showed for the 'all levels' rows across each sector subject area may not equal the sum of each level, because all figures are rounded to the nearest 10</t>
  </si>
  <si>
    <t>Total number of leavers*</t>
  </si>
  <si>
    <t>Entries in engineering-related vocational qualifications by 16 to 18 year olds by gender and disadvantage status (2018/19 to 2020/21) - England</t>
  </si>
  <si>
    <t>Qualifications in vocational achievements in engineering-related sector subject areas (2018/19 to 2020/21) - England</t>
  </si>
  <si>
    <t>Apprenticeship starts in engineering-related sector subject areas by level (2016/17 to 2020/21)- England</t>
  </si>
  <si>
    <t>Figure 3.8 Apprenticeship starts in engineering-related sector subject areas by level and engineering's share (2016/17 to 2020/21) - England</t>
  </si>
  <si>
    <t>Figure 3.4 Qualifications in vocational achievements in engineering-related sector subject areas (2018/19 to 2020/21) - England</t>
  </si>
  <si>
    <t>Figure 3.1 T level participation in first T level routes (2020/21 to 2021/22) - England</t>
  </si>
  <si>
    <t>Figure 3.2 Entries in engineering-related vocational qualifications by 16 - 18 year olds by gender and disadvantage status (2018/19 to 2020/21) - England</t>
  </si>
  <si>
    <t>Figure 3.3 Enrolments in engineering-related vocational qualifications by adults (19+) and engineering as a share (2016/17 to 2020/21) - England</t>
  </si>
  <si>
    <t>Figure 3.5 Achievements in engineering-related vocational qualifications by age and level (2018/19 to 2020/21) - England</t>
  </si>
  <si>
    <t>Figure 3.6 Engineering-related vocational qualifications achieved by gender (2018/19 to 2020/21) - England</t>
  </si>
  <si>
    <t>Figure 3.7 Monthly apprenticeship starts in all sector subject areas by age and level (2018/19 to 2021/22) - England</t>
  </si>
  <si>
    <t>Figure 3.9 Engineering-related apprenticeship starts by level and gender (2016/17 to 2020/21) - England</t>
  </si>
  <si>
    <t>3.10 Engineering-related apprenticeship achievements by level and gender (2016/17 to 2020/21) - England</t>
  </si>
  <si>
    <t>Figure 3.11 Engineering-related apprenticeship starts by level and ethnicity (2016/17 to 2020/21) - England</t>
  </si>
  <si>
    <t>Figure 3.13 Engineering-related apprenticeship starts by level and age (2016/17 to 2020/21) - England</t>
  </si>
  <si>
    <t>Figure 3.14 Engineering-related apprenticeship starts by region (2016/17 to 2020/21) - England</t>
  </si>
  <si>
    <t>Figure 3.15 Engineering-related apprenticeship starts by apprentices from the most deprived areas (2016/17 to 2020/21) - England</t>
  </si>
  <si>
    <t>Figure 3.17 Apprenticeship starts in engineering-related occupational groupings overall and by gender (2017/18 to 2021/22) - Scotland</t>
  </si>
  <si>
    <t xml:space="preserve">Figure 3.20 Engineering-related apprenticeship achievements by framework and gender (2018/19 to 2020/21) - Scotland </t>
  </si>
  <si>
    <t xml:space="preserve">Figure 3.24 Apprenticeship participation in engineering-related frameworks by gender and level (2019 to 2021) - Northern Ireland </t>
  </si>
  <si>
    <t>Education and childcare</t>
  </si>
  <si>
    <t>Health and science</t>
  </si>
  <si>
    <t>Engineering-related as a percentage of total (%)</t>
  </si>
  <si>
    <t>Science and mathematics</t>
  </si>
  <si>
    <t>Construction &amp; related</t>
  </si>
  <si>
    <t>Engineering &amp; energy related</t>
  </si>
  <si>
    <t>IT &amp; other services</t>
  </si>
  <si>
    <t>Other manufacture</t>
  </si>
  <si>
    <t>Construction crafts</t>
  </si>
  <si>
    <t>Construction technical</t>
  </si>
  <si>
    <t>Electrical and electronic servicing</t>
  </si>
  <si>
    <t>Electrical distribution and trans. engineering</t>
  </si>
  <si>
    <t>Electrical power engineering</t>
  </si>
  <si>
    <t>Food manufacture</t>
  </si>
  <si>
    <t>Furniture production</t>
  </si>
  <si>
    <t>Heating , ventialllation, air conditioning and refridgeration</t>
  </si>
  <si>
    <t>IT and telecoms professional</t>
  </si>
  <si>
    <t>Land based service engineering</t>
  </si>
  <si>
    <t>Light vehicle body and paint operations</t>
  </si>
  <si>
    <t>Mechanical engineering services (plumbing)</t>
  </si>
  <si>
    <t>Print production</t>
  </si>
  <si>
    <t>Printing industry</t>
  </si>
  <si>
    <t>Vehicle body and paint</t>
  </si>
  <si>
    <t>Vehicle fitting</t>
  </si>
  <si>
    <t>Vehicle maintenance and repair</t>
  </si>
  <si>
    <t>Vehicle parts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</si>
</sst>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_-* #,##0_-;\-* #,##0_-;_-* &quot;-&quot;??_-;_-@_-"/>
    <numFmt numFmtId="166" formatCode="_-* #,##0.0_-;\-* #,##0.0_-;_-* &quot;-&quot;??_-;_-@_-"/>
    <numFmt numFmtId="167" formatCode="0.0"/>
    <numFmt numFmtId="168" formatCode="#,##0.0"/>
    <numFmt numFmtId="169" formatCode="0.0%;\-0.0%;0.0%"/>
    <numFmt numFmtId="170" formatCode="[$-809]dd\ mmmm\ yyyy;@"/>
  </numFmts>
  <fonts count="4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2"/>
      <color theme="1"/>
      <name val="Calibri"/>
      <family val="2"/>
      <scheme val="minor"/>
    </font>
    <font>
      <sz val="11"/>
      <name val="Calibri"/>
      <family val="2"/>
      <scheme val="minor"/>
    </font>
    <font>
      <sz val="11"/>
      <color rgb="FF000000"/>
      <name val="Calibri"/>
      <family val="2"/>
    </font>
    <font>
      <i/>
      <sz val="11"/>
      <color theme="1"/>
      <name val="Calibri"/>
      <family val="2"/>
      <scheme val="minor"/>
    </font>
    <font>
      <sz val="11"/>
      <color theme="1"/>
      <name val="Calibri"/>
      <family val="2"/>
    </font>
    <font>
      <b/>
      <sz val="11"/>
      <color rgb="FF000000"/>
      <name val="Calibri"/>
      <family val="2"/>
    </font>
    <font>
      <b/>
      <sz val="11"/>
      <color theme="1"/>
      <name val="Calibri"/>
      <family val="2"/>
    </font>
    <font>
      <b/>
      <sz val="14"/>
      <color theme="1"/>
      <name val="Calibri"/>
      <family val="2"/>
      <scheme val="minor"/>
    </font>
    <font>
      <b/>
      <sz val="16"/>
      <color theme="1"/>
      <name val="Calibri"/>
      <family val="2"/>
      <scheme val="minor"/>
    </font>
    <font>
      <b/>
      <sz val="11"/>
      <color rgb="FF5C7F92"/>
      <name val="Calibri"/>
      <family val="2"/>
    </font>
    <font>
      <b/>
      <sz val="11"/>
      <color rgb="FF80379B"/>
      <name val="Calibri"/>
      <family val="2"/>
    </font>
    <font>
      <sz val="9"/>
      <name val="Calibri"/>
      <family val="2"/>
      <scheme val="minor"/>
    </font>
    <font>
      <sz val="8"/>
      <color theme="1"/>
      <name val="Calibri"/>
      <family val="2"/>
      <scheme val="minor"/>
    </font>
    <font>
      <sz val="9"/>
      <color theme="1"/>
      <name val="Calibri"/>
      <family val="2"/>
      <scheme val="minor"/>
    </font>
    <font>
      <sz val="8"/>
      <color rgb="FF000000"/>
      <name val="Calibri"/>
      <family val="2"/>
    </font>
    <font>
      <i/>
      <sz val="11"/>
      <color rgb="FF000000"/>
      <name val="Calibri"/>
      <family val="2"/>
    </font>
    <font>
      <sz val="10"/>
      <name val="Arial"/>
      <family val="2"/>
    </font>
    <font>
      <sz val="11"/>
      <name val="Calibri"/>
      <family val="2"/>
    </font>
    <font>
      <sz val="8"/>
      <color theme="1"/>
      <name val="Calibri"/>
      <family val="2"/>
    </font>
    <font>
      <sz val="11"/>
      <color theme="4"/>
      <name val="Calibri"/>
      <family val="2"/>
      <scheme val="minor"/>
    </font>
    <font>
      <b/>
      <sz val="11"/>
      <name val="Calibri"/>
      <family val="2"/>
    </font>
    <font>
      <sz val="9"/>
      <color rgb="FF333333"/>
      <name val="Calibri"/>
      <family val="2"/>
      <scheme val="minor"/>
    </font>
    <font>
      <sz val="10"/>
      <color theme="1"/>
      <name val="Calibri"/>
      <family val="2"/>
      <scheme val="minor"/>
    </font>
    <font>
      <sz val="10"/>
      <color rgb="FF000000"/>
      <name val="Calibri"/>
      <family val="2"/>
    </font>
    <font>
      <sz val="14"/>
      <color theme="1"/>
      <name val="Calibri"/>
      <family val="2"/>
      <scheme val="minor"/>
    </font>
    <font>
      <sz val="12"/>
      <color theme="1"/>
      <name val="Arial"/>
      <family val="2"/>
    </font>
    <font>
      <b/>
      <sz val="12"/>
      <color theme="1"/>
      <name val="Arial"/>
      <family val="2"/>
    </font>
    <font>
      <b/>
      <sz val="18"/>
      <color theme="1"/>
      <name val="Calibri"/>
      <family val="2"/>
      <scheme val="minor"/>
    </font>
    <font>
      <b/>
      <sz val="18"/>
      <color rgb="FF80379B"/>
      <name val="Calibri"/>
      <family val="2"/>
    </font>
    <font>
      <b/>
      <sz val="11"/>
      <name val="Calibri"/>
      <family val="2"/>
      <scheme val="minor"/>
    </font>
    <font>
      <sz val="8"/>
      <name val="Calibri"/>
      <family val="2"/>
      <scheme val="minor"/>
    </font>
    <font>
      <b/>
      <sz val="9"/>
      <color theme="1"/>
      <name val="Calibri"/>
      <family val="2"/>
      <scheme val="minor"/>
    </font>
    <font>
      <b/>
      <sz val="11"/>
      <color rgb="FF7030A0"/>
      <name val="Calibri"/>
      <family val="2"/>
      <scheme val="minor"/>
    </font>
    <font>
      <sz val="7"/>
      <color rgb="FFFF0000"/>
      <name val="Segoe UI"/>
      <family val="2"/>
    </font>
  </fonts>
  <fills count="11">
    <fill>
      <patternFill patternType="none"/>
    </fill>
    <fill>
      <patternFill patternType="gray125"/>
    </fill>
    <fill>
      <patternFill patternType="solid">
        <fgColor theme="0"/>
        <bgColor indexed="64"/>
      </patternFill>
    </fill>
    <fill>
      <patternFill patternType="solid">
        <fgColor theme="4" tint="0.79998168889431442"/>
        <bgColor theme="4" tint="0.79998168889431442"/>
      </patternFill>
    </fill>
    <fill>
      <patternFill patternType="solid">
        <fgColor rgb="FFFFFFFF"/>
        <bgColor rgb="FF000000"/>
      </patternFill>
    </fill>
    <fill>
      <patternFill patternType="solid">
        <fgColor rgb="FFF2EBF5"/>
        <bgColor indexed="64"/>
      </patternFill>
    </fill>
    <fill>
      <patternFill patternType="solid">
        <fgColor theme="0"/>
        <bgColor rgb="FFEFF2F4"/>
      </patternFill>
    </fill>
    <fill>
      <patternFill patternType="solid">
        <fgColor rgb="FFF2EBF5"/>
        <bgColor rgb="FF000000"/>
      </patternFill>
    </fill>
    <fill>
      <patternFill patternType="solid">
        <fgColor theme="0"/>
        <bgColor rgb="FF000000"/>
      </patternFill>
    </fill>
    <fill>
      <patternFill patternType="solid">
        <fgColor theme="0"/>
        <bgColor rgb="FFD9E1F2"/>
      </patternFill>
    </fill>
    <fill>
      <patternFill patternType="solid">
        <fgColor theme="0"/>
        <bgColor theme="4" tint="0.79998168889431442"/>
      </patternFill>
    </fill>
  </fills>
  <borders count="15">
    <border>
      <left/>
      <right/>
      <top/>
      <bottom/>
      <diagonal/>
    </border>
    <border>
      <left style="thin">
        <color indexed="64"/>
      </left>
      <right/>
      <top/>
      <bottom/>
      <diagonal/>
    </border>
    <border>
      <left/>
      <right style="thin">
        <color indexed="64"/>
      </right>
      <top/>
      <bottom/>
      <diagonal/>
    </border>
    <border>
      <left/>
      <right/>
      <top/>
      <bottom style="thin">
        <color theme="4" tint="0.39997558519241921"/>
      </bottom>
      <diagonal/>
    </border>
    <border>
      <left style="medium">
        <color rgb="FFFFFFFF"/>
      </left>
      <right/>
      <top/>
      <bottom/>
      <diagonal/>
    </border>
    <border>
      <left/>
      <right style="medium">
        <color rgb="FFFFFFFF"/>
      </right>
      <top/>
      <bottom/>
      <diagonal/>
    </border>
    <border>
      <left style="medium">
        <color rgb="FFFFFFFF"/>
      </left>
      <right style="medium">
        <color rgb="FFFFFFFF"/>
      </right>
      <top/>
      <bottom/>
      <diagonal/>
    </border>
    <border>
      <left/>
      <right/>
      <top style="thin">
        <color theme="4" tint="0.39997558519241921"/>
      </top>
      <bottom/>
      <diagonal/>
    </border>
    <border>
      <left style="thin">
        <color indexed="64"/>
      </left>
      <right style="medium">
        <color rgb="FFFFFFFF"/>
      </right>
      <top/>
      <bottom/>
      <diagonal/>
    </border>
    <border>
      <left style="medium">
        <color theme="0"/>
      </left>
      <right/>
      <top/>
      <bottom/>
      <diagonal/>
    </border>
    <border>
      <left style="medium">
        <color rgb="FFFFFFFF"/>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8" fillId="0" borderId="0"/>
    <xf numFmtId="9" fontId="8" fillId="0" borderId="0" applyFont="0" applyFill="0" applyBorder="0" applyAlignment="0" applyProtection="0"/>
    <xf numFmtId="43" fontId="1" fillId="0" borderId="0" applyFont="0" applyFill="0" applyBorder="0" applyAlignment="0" applyProtection="0"/>
    <xf numFmtId="9" fontId="8" fillId="0" borderId="0" applyFont="0" applyFill="0" applyBorder="0" applyAlignment="0" applyProtection="0"/>
    <xf numFmtId="0" fontId="22" fillId="0" borderId="0"/>
    <xf numFmtId="0" fontId="23" fillId="0" borderId="0" applyNumberFormat="0" applyFill="0" applyBorder="0" applyProtection="0">
      <alignment horizontal="left" wrapText="1" indent="1"/>
    </xf>
    <xf numFmtId="0" fontId="31" fillId="0" borderId="0"/>
    <xf numFmtId="9" fontId="31" fillId="0" borderId="0" applyFont="0" applyFill="0" applyBorder="0" applyAlignment="0" applyProtection="0"/>
  </cellStyleXfs>
  <cellXfs count="801">
    <xf numFmtId="0" fontId="0" fillId="0" borderId="0" xfId="0"/>
    <xf numFmtId="0" fontId="6" fillId="2" borderId="0" xfId="0" applyFont="1" applyFill="1"/>
    <xf numFmtId="0" fontId="5" fillId="2" borderId="0" xfId="3" applyFill="1" applyAlignment="1">
      <alignment vertical="center"/>
    </xf>
    <xf numFmtId="0" fontId="0" fillId="2" borderId="0" xfId="0" applyFill="1" applyAlignment="1">
      <alignment vertical="center"/>
    </xf>
    <xf numFmtId="0" fontId="14" fillId="0" borderId="0" xfId="0" applyFont="1"/>
    <xf numFmtId="0" fontId="16" fillId="2" borderId="4" xfId="0" applyFont="1" applyFill="1" applyBorder="1" applyAlignment="1">
      <alignment horizontal="left" wrapText="1"/>
    </xf>
    <xf numFmtId="0" fontId="16" fillId="2" borderId="4" xfId="0" applyFont="1" applyFill="1" applyBorder="1" applyAlignment="1">
      <alignment horizontal="right" wrapText="1"/>
    </xf>
    <xf numFmtId="0" fontId="10" fillId="2" borderId="0" xfId="0" applyFont="1" applyFill="1" applyAlignment="1">
      <alignment horizontal="right" vertical="top" wrapText="1"/>
    </xf>
    <xf numFmtId="165" fontId="1" fillId="2" borderId="6" xfId="6" applyNumberFormat="1" applyFill="1" applyBorder="1" applyAlignment="1">
      <alignment horizontal="right"/>
    </xf>
    <xf numFmtId="164" fontId="10" fillId="2" borderId="6" xfId="2" applyNumberFormat="1" applyFont="1" applyFill="1" applyBorder="1" applyAlignment="1">
      <alignment vertical="top"/>
    </xf>
    <xf numFmtId="0" fontId="3" fillId="2" borderId="0" xfId="0" applyFont="1" applyFill="1" applyAlignment="1">
      <alignment vertical="center" wrapText="1"/>
    </xf>
    <xf numFmtId="0" fontId="12" fillId="2" borderId="0" xfId="0" applyFont="1" applyFill="1" applyAlignment="1">
      <alignment horizontal="right" wrapText="1"/>
    </xf>
    <xf numFmtId="165" fontId="3" fillId="2" borderId="0" xfId="6" applyNumberFormat="1" applyFont="1" applyFill="1"/>
    <xf numFmtId="0" fontId="12" fillId="2" borderId="0" xfId="0" applyFont="1" applyFill="1" applyAlignment="1">
      <alignment horizontal="right" vertical="top" wrapText="1"/>
    </xf>
    <xf numFmtId="165" fontId="3" fillId="2" borderId="6" xfId="6" applyNumberFormat="1" applyFont="1" applyFill="1" applyBorder="1" applyAlignment="1">
      <alignment horizontal="right"/>
    </xf>
    <xf numFmtId="164" fontId="12" fillId="2" borderId="6" xfId="2" applyNumberFormat="1" applyFont="1" applyFill="1" applyBorder="1" applyAlignment="1">
      <alignment vertical="top"/>
    </xf>
    <xf numFmtId="164" fontId="12" fillId="2" borderId="0" xfId="2" applyNumberFormat="1" applyFont="1" applyFill="1" applyBorder="1" applyAlignment="1">
      <alignment vertical="top"/>
    </xf>
    <xf numFmtId="0" fontId="17" fillId="2" borderId="0" xfId="3" applyFont="1" applyFill="1" applyAlignment="1">
      <alignment vertical="center"/>
    </xf>
    <xf numFmtId="164" fontId="12" fillId="2" borderId="0" xfId="2" applyNumberFormat="1" applyFont="1" applyFill="1" applyAlignment="1">
      <alignment vertical="top"/>
    </xf>
    <xf numFmtId="0" fontId="3" fillId="2" borderId="0" xfId="0" applyFont="1" applyFill="1"/>
    <xf numFmtId="0" fontId="0" fillId="2" borderId="0" xfId="0" applyFill="1"/>
    <xf numFmtId="0" fontId="16" fillId="0" borderId="6" xfId="0" applyFont="1" applyBorder="1" applyAlignment="1">
      <alignment horizontal="left" wrapText="1"/>
    </xf>
    <xf numFmtId="0" fontId="16" fillId="0" borderId="0" xfId="0" applyFont="1" applyAlignment="1">
      <alignment horizontal="left" wrapText="1"/>
    </xf>
    <xf numFmtId="0" fontId="5" fillId="2" borderId="0" xfId="3" applyFill="1"/>
    <xf numFmtId="0" fontId="10" fillId="5" borderId="0" xfId="0" applyFont="1" applyFill="1" applyAlignment="1">
      <alignment horizontal="left" vertical="top" wrapText="1"/>
    </xf>
    <xf numFmtId="164" fontId="0" fillId="2" borderId="0" xfId="0" applyNumberFormat="1" applyFill="1"/>
    <xf numFmtId="164" fontId="0" fillId="2" borderId="0" xfId="2" applyNumberFormat="1" applyFont="1" applyFill="1"/>
    <xf numFmtId="164" fontId="3" fillId="2" borderId="0" xfId="2" applyNumberFormat="1" applyFont="1" applyFill="1"/>
    <xf numFmtId="0" fontId="12" fillId="5" borderId="0" xfId="0" applyFont="1" applyFill="1" applyAlignment="1">
      <alignment horizontal="left" vertical="top" wrapText="1"/>
    </xf>
    <xf numFmtId="0" fontId="19" fillId="2" borderId="0" xfId="0" applyFont="1" applyFill="1" applyAlignment="1">
      <alignment vertical="center"/>
    </xf>
    <xf numFmtId="0" fontId="16" fillId="0" borderId="6" xfId="0" applyFont="1" applyBorder="1" applyAlignment="1">
      <alignment horizontal="right" wrapText="1"/>
    </xf>
    <xf numFmtId="0" fontId="16" fillId="0" borderId="4" xfId="0" applyFont="1" applyBorder="1" applyAlignment="1">
      <alignment horizontal="right" wrapText="1"/>
    </xf>
    <xf numFmtId="0" fontId="10" fillId="5" borderId="5" xfId="0" applyFont="1" applyFill="1" applyBorder="1" applyAlignment="1">
      <alignment vertical="center" wrapText="1"/>
    </xf>
    <xf numFmtId="165" fontId="10" fillId="5" borderId="6" xfId="1" applyNumberFormat="1" applyFont="1" applyFill="1" applyBorder="1" applyAlignment="1">
      <alignment horizontal="right"/>
    </xf>
    <xf numFmtId="0" fontId="0" fillId="2" borderId="0" xfId="0" applyFill="1" applyAlignment="1">
      <alignment vertical="center" wrapText="1"/>
    </xf>
    <xf numFmtId="165" fontId="10" fillId="2" borderId="6" xfId="1" applyNumberFormat="1" applyFont="1" applyFill="1" applyBorder="1" applyAlignment="1">
      <alignment horizontal="right"/>
    </xf>
    <xf numFmtId="165" fontId="10" fillId="2" borderId="5" xfId="1" applyNumberFormat="1" applyFont="1" applyFill="1" applyBorder="1" applyAlignment="1">
      <alignment horizontal="right"/>
    </xf>
    <xf numFmtId="164" fontId="10" fillId="2" borderId="5" xfId="2" quotePrefix="1" applyNumberFormat="1" applyFont="1" applyFill="1" applyBorder="1" applyAlignment="1">
      <alignment horizontal="right" wrapText="1"/>
    </xf>
    <xf numFmtId="0" fontId="23" fillId="2" borderId="5" xfId="9" applyFill="1" applyBorder="1" applyAlignment="1">
      <alignment vertical="center" wrapText="1"/>
    </xf>
    <xf numFmtId="0" fontId="12" fillId="2" borderId="5" xfId="0" applyFont="1" applyFill="1" applyBorder="1" applyAlignment="1">
      <alignment vertical="center" wrapText="1"/>
    </xf>
    <xf numFmtId="165" fontId="12" fillId="2" borderId="6" xfId="1" applyNumberFormat="1" applyFont="1" applyFill="1" applyBorder="1" applyAlignment="1">
      <alignment horizontal="right"/>
    </xf>
    <xf numFmtId="164" fontId="12" fillId="2" borderId="6" xfId="2" applyNumberFormat="1" applyFont="1" applyFill="1" applyBorder="1" applyAlignment="1">
      <alignment horizontal="right"/>
    </xf>
    <xf numFmtId="165" fontId="12" fillId="2" borderId="6" xfId="1" applyNumberFormat="1" applyFont="1" applyFill="1" applyBorder="1"/>
    <xf numFmtId="0" fontId="24" fillId="2" borderId="5" xfId="0" applyFont="1" applyFill="1" applyBorder="1" applyAlignment="1">
      <alignment vertical="center"/>
    </xf>
    <xf numFmtId="0" fontId="18" fillId="2" borderId="0" xfId="0" applyFont="1" applyFill="1"/>
    <xf numFmtId="0" fontId="25" fillId="2" borderId="0" xfId="0" applyFont="1" applyFill="1"/>
    <xf numFmtId="0" fontId="16" fillId="2" borderId="6" xfId="0" applyFont="1" applyFill="1" applyBorder="1" applyAlignment="1">
      <alignment horizontal="right" vertical="top" wrapText="1"/>
    </xf>
    <xf numFmtId="0" fontId="16" fillId="2" borderId="4" xfId="0" applyFont="1" applyFill="1" applyBorder="1" applyAlignment="1">
      <alignment horizontal="right" vertical="top" wrapText="1"/>
    </xf>
    <xf numFmtId="164" fontId="10" fillId="2" borderId="6" xfId="2" applyNumberFormat="1" applyFont="1" applyFill="1" applyBorder="1" applyAlignment="1">
      <alignment horizontal="right"/>
    </xf>
    <xf numFmtId="0" fontId="26" fillId="2" borderId="5" xfId="9" applyFont="1" applyFill="1" applyBorder="1" applyAlignment="1">
      <alignment vertical="center" wrapText="1"/>
    </xf>
    <xf numFmtId="164" fontId="12" fillId="2" borderId="5" xfId="2" quotePrefix="1" applyNumberFormat="1" applyFont="1" applyFill="1" applyBorder="1" applyAlignment="1">
      <alignment horizontal="right" wrapText="1"/>
    </xf>
    <xf numFmtId="3" fontId="0" fillId="2" borderId="0" xfId="0" applyNumberFormat="1" applyFill="1"/>
    <xf numFmtId="165" fontId="10" fillId="5" borderId="6" xfId="1" applyNumberFormat="1" applyFont="1" applyFill="1" applyBorder="1"/>
    <xf numFmtId="0" fontId="0" fillId="2" borderId="0" xfId="0" applyFill="1" applyAlignment="1">
      <alignment horizontal="left" vertical="center"/>
    </xf>
    <xf numFmtId="0" fontId="0" fillId="2" borderId="0" xfId="0" applyFill="1" applyAlignment="1">
      <alignment wrapText="1"/>
    </xf>
    <xf numFmtId="0" fontId="5" fillId="2" borderId="0" xfId="3" applyFill="1" applyAlignment="1">
      <alignment wrapText="1"/>
    </xf>
    <xf numFmtId="164" fontId="10" fillId="2" borderId="6" xfId="2" applyNumberFormat="1" applyFont="1" applyFill="1" applyBorder="1" applyAlignment="1">
      <alignment horizontal="right" indent="1"/>
    </xf>
    <xf numFmtId="0" fontId="2" fillId="2" borderId="0" xfId="0" applyFont="1" applyFill="1"/>
    <xf numFmtId="165" fontId="10" fillId="5" borderId="6" xfId="1" applyNumberFormat="1" applyFont="1" applyFill="1" applyBorder="1" applyAlignment="1">
      <alignment horizontal="right" vertical="center"/>
    </xf>
    <xf numFmtId="165" fontId="10" fillId="2" borderId="6" xfId="1" applyNumberFormat="1" applyFont="1" applyFill="1" applyBorder="1" applyAlignment="1">
      <alignment horizontal="right" vertical="center"/>
    </xf>
    <xf numFmtId="165" fontId="10" fillId="2" borderId="5" xfId="1" applyNumberFormat="1" applyFont="1" applyFill="1" applyBorder="1" applyAlignment="1">
      <alignment horizontal="right" vertical="center"/>
    </xf>
    <xf numFmtId="165" fontId="12" fillId="2" borderId="6" xfId="1" applyNumberFormat="1" applyFont="1" applyFill="1" applyBorder="1" applyAlignment="1">
      <alignment horizontal="right" vertical="center"/>
    </xf>
    <xf numFmtId="165" fontId="12" fillId="2" borderId="5" xfId="1" applyNumberFormat="1" applyFont="1" applyFill="1" applyBorder="1" applyAlignment="1">
      <alignment horizontal="right" vertical="center"/>
    </xf>
    <xf numFmtId="0" fontId="10" fillId="2" borderId="6" xfId="0" applyFont="1" applyFill="1" applyBorder="1" applyAlignment="1">
      <alignment horizontal="left" indent="1"/>
    </xf>
    <xf numFmtId="0" fontId="20" fillId="2" borderId="0" xfId="8" applyFont="1" applyFill="1"/>
    <xf numFmtId="165" fontId="10" fillId="2" borderId="6" xfId="1" applyNumberFormat="1" applyFont="1" applyFill="1" applyBorder="1" applyAlignment="1">
      <alignment horizontal="right" indent="1"/>
    </xf>
    <xf numFmtId="165" fontId="10" fillId="2" borderId="5" xfId="1" applyNumberFormat="1" applyFont="1" applyFill="1" applyBorder="1" applyAlignment="1">
      <alignment horizontal="right" indent="1"/>
    </xf>
    <xf numFmtId="164" fontId="10" fillId="2" borderId="5" xfId="2" applyNumberFormat="1" applyFont="1" applyFill="1" applyBorder="1" applyAlignment="1">
      <alignment horizontal="right"/>
    </xf>
    <xf numFmtId="0" fontId="10" fillId="2" borderId="5" xfId="0" applyFont="1" applyFill="1" applyBorder="1" applyAlignment="1">
      <alignment horizontal="left" wrapText="1" indent="1"/>
    </xf>
    <xf numFmtId="165" fontId="10" fillId="2" borderId="6" xfId="1" quotePrefix="1" applyNumberFormat="1" applyFont="1" applyFill="1" applyBorder="1" applyAlignment="1">
      <alignment horizontal="right"/>
    </xf>
    <xf numFmtId="165" fontId="10" fillId="2" borderId="6" xfId="1" quotePrefix="1" applyNumberFormat="1" applyFont="1" applyFill="1" applyBorder="1" applyAlignment="1">
      <alignment horizontal="right" indent="1"/>
    </xf>
    <xf numFmtId="165" fontId="10" fillId="2" borderId="5" xfId="1" quotePrefix="1" applyNumberFormat="1" applyFont="1" applyFill="1" applyBorder="1" applyAlignment="1">
      <alignment horizontal="right" indent="1"/>
    </xf>
    <xf numFmtId="0" fontId="27" fillId="0" borderId="0" xfId="0" applyFont="1"/>
    <xf numFmtId="0" fontId="0" fillId="2" borderId="0" xfId="0" applyFill="1" applyAlignment="1">
      <alignment horizontal="left" vertical="center" indent="1"/>
    </xf>
    <xf numFmtId="166" fontId="10" fillId="2" borderId="6" xfId="1" applyNumberFormat="1" applyFont="1" applyFill="1" applyBorder="1" applyAlignment="1">
      <alignment horizontal="right" indent="1"/>
    </xf>
    <xf numFmtId="166" fontId="10" fillId="2" borderId="5" xfId="1" applyNumberFormat="1" applyFont="1" applyFill="1" applyBorder="1" applyAlignment="1">
      <alignment horizontal="right" indent="1"/>
    </xf>
    <xf numFmtId="0" fontId="10" fillId="2" borderId="5" xfId="0" applyFont="1" applyFill="1" applyBorder="1" applyAlignment="1">
      <alignment vertical="center" wrapText="1"/>
    </xf>
    <xf numFmtId="164" fontId="10" fillId="2" borderId="5" xfId="2" quotePrefix="1" applyNumberFormat="1" applyFont="1" applyFill="1" applyBorder="1" applyAlignment="1">
      <alignment wrapText="1"/>
    </xf>
    <xf numFmtId="0" fontId="16" fillId="2" borderId="0" xfId="0" applyFont="1" applyFill="1" applyBorder="1" applyAlignment="1">
      <alignment horizontal="center" vertical="top" wrapText="1"/>
    </xf>
    <xf numFmtId="0" fontId="10" fillId="2" borderId="5" xfId="0" applyFont="1" applyFill="1" applyBorder="1" applyAlignment="1">
      <alignment horizontal="left" vertical="center" wrapText="1" indent="1"/>
    </xf>
    <xf numFmtId="164" fontId="10" fillId="2" borderId="5" xfId="2" applyNumberFormat="1" applyFont="1" applyFill="1" applyBorder="1" applyAlignment="1">
      <alignment horizontal="left" vertical="center" wrapText="1" indent="1"/>
    </xf>
    <xf numFmtId="0" fontId="12" fillId="2" borderId="0" xfId="0" applyFont="1" applyFill="1" applyAlignment="1">
      <alignment vertical="center" wrapText="1"/>
    </xf>
    <xf numFmtId="0" fontId="28" fillId="2" borderId="0" xfId="0" applyFont="1" applyFill="1"/>
    <xf numFmtId="0" fontId="29" fillId="2" borderId="0" xfId="8" applyFont="1" applyFill="1"/>
    <xf numFmtId="0" fontId="16" fillId="2" borderId="6" xfId="0" applyFont="1" applyFill="1" applyBorder="1" applyAlignment="1">
      <alignment horizontal="left" vertical="top" wrapText="1"/>
    </xf>
    <xf numFmtId="0" fontId="10" fillId="2" borderId="6" xfId="0" applyFont="1" applyFill="1" applyBorder="1" applyAlignment="1">
      <alignment horizontal="left"/>
    </xf>
    <xf numFmtId="0" fontId="32" fillId="3" borderId="3" xfId="10" applyFont="1" applyFill="1" applyBorder="1"/>
    <xf numFmtId="0" fontId="31" fillId="0" borderId="0" xfId="10"/>
    <xf numFmtId="0" fontId="32" fillId="0" borderId="3" xfId="10" applyFont="1" applyBorder="1" applyAlignment="1">
      <alignment horizontal="left"/>
    </xf>
    <xf numFmtId="0" fontId="32" fillId="0" borderId="3" xfId="10" applyNumberFormat="1" applyFont="1" applyBorder="1"/>
    <xf numFmtId="0" fontId="31" fillId="0" borderId="0" xfId="10" applyAlignment="1">
      <alignment horizontal="left" indent="1"/>
    </xf>
    <xf numFmtId="0" fontId="31" fillId="0" borderId="0" xfId="10" applyNumberFormat="1"/>
    <xf numFmtId="0" fontId="32" fillId="3" borderId="7" xfId="10" applyFont="1" applyFill="1" applyBorder="1" applyAlignment="1">
      <alignment horizontal="left"/>
    </xf>
    <xf numFmtId="0" fontId="32" fillId="3" borderId="7" xfId="10" applyNumberFormat="1" applyFont="1" applyFill="1" applyBorder="1"/>
    <xf numFmtId="3" fontId="31" fillId="0" borderId="0" xfId="10" applyNumberFormat="1"/>
    <xf numFmtId="164" fontId="0" fillId="0" borderId="0" xfId="11" applyNumberFormat="1" applyFont="1"/>
    <xf numFmtId="3" fontId="10" fillId="5" borderId="6" xfId="2" applyNumberFormat="1" applyFont="1" applyFill="1" applyBorder="1" applyAlignment="1">
      <alignment vertical="top"/>
    </xf>
    <xf numFmtId="3" fontId="0" fillId="2" borderId="0" xfId="2" applyNumberFormat="1" applyFont="1" applyFill="1"/>
    <xf numFmtId="3" fontId="3" fillId="2" borderId="0" xfId="2" applyNumberFormat="1" applyFont="1" applyFill="1"/>
    <xf numFmtId="3" fontId="12" fillId="5" borderId="6" xfId="2" applyNumberFormat="1" applyFont="1" applyFill="1" applyBorder="1" applyAlignment="1">
      <alignment vertical="top"/>
    </xf>
    <xf numFmtId="3" fontId="12" fillId="5" borderId="0" xfId="2" applyNumberFormat="1" applyFont="1" applyFill="1" applyBorder="1" applyAlignment="1">
      <alignment vertical="top"/>
    </xf>
    <xf numFmtId="165" fontId="12" fillId="5" borderId="6" xfId="1" applyNumberFormat="1" applyFont="1" applyFill="1" applyBorder="1" applyAlignment="1">
      <alignment horizontal="right"/>
    </xf>
    <xf numFmtId="9" fontId="12" fillId="5" borderId="6" xfId="2" applyFont="1" applyFill="1" applyBorder="1" applyAlignment="1">
      <alignment horizontal="right" indent="1"/>
    </xf>
    <xf numFmtId="167" fontId="10" fillId="5" borderId="8" xfId="2" applyNumberFormat="1" applyFont="1" applyFill="1" applyBorder="1"/>
    <xf numFmtId="167" fontId="10" fillId="5" borderId="1" xfId="2" applyNumberFormat="1" applyFont="1" applyFill="1" applyBorder="1"/>
    <xf numFmtId="167" fontId="12" fillId="5" borderId="8" xfId="2" applyNumberFormat="1" applyFont="1" applyFill="1" applyBorder="1"/>
    <xf numFmtId="167" fontId="12" fillId="5" borderId="1" xfId="2" applyNumberFormat="1" applyFont="1" applyFill="1" applyBorder="1"/>
    <xf numFmtId="167" fontId="10" fillId="2" borderId="8" xfId="2" applyNumberFormat="1" applyFont="1" applyFill="1" applyBorder="1"/>
    <xf numFmtId="167" fontId="10" fillId="2" borderId="1" xfId="2" applyNumberFormat="1" applyFont="1" applyFill="1" applyBorder="1"/>
    <xf numFmtId="167" fontId="12" fillId="2" borderId="8" xfId="2" applyNumberFormat="1" applyFont="1" applyFill="1" applyBorder="1"/>
    <xf numFmtId="167" fontId="12" fillId="2" borderId="1" xfId="2" applyNumberFormat="1" applyFont="1" applyFill="1" applyBorder="1"/>
    <xf numFmtId="167" fontId="10" fillId="5" borderId="5" xfId="2" applyNumberFormat="1" applyFont="1" applyFill="1" applyBorder="1"/>
    <xf numFmtId="167" fontId="12" fillId="5" borderId="5" xfId="2" applyNumberFormat="1" applyFont="1" applyFill="1" applyBorder="1"/>
    <xf numFmtId="167" fontId="10" fillId="2" borderId="5" xfId="2" applyNumberFormat="1" applyFont="1" applyFill="1" applyBorder="1"/>
    <xf numFmtId="167" fontId="12" fillId="2" borderId="5" xfId="2" applyNumberFormat="1" applyFont="1" applyFill="1" applyBorder="1"/>
    <xf numFmtId="0" fontId="10" fillId="2" borderId="0" xfId="0" applyFont="1" applyFill="1" applyAlignment="1">
      <alignment horizontal="left" vertical="top" wrapText="1"/>
    </xf>
    <xf numFmtId="0" fontId="12" fillId="2" borderId="0" xfId="0" applyFont="1" applyFill="1" applyAlignment="1">
      <alignment horizontal="left" vertical="top" wrapText="1"/>
    </xf>
    <xf numFmtId="3" fontId="10" fillId="5" borderId="5" xfId="0" applyNumberFormat="1" applyFont="1" applyFill="1" applyBorder="1" applyAlignment="1">
      <alignment horizontal="right" wrapText="1"/>
    </xf>
    <xf numFmtId="3" fontId="10" fillId="2" borderId="5" xfId="0" applyNumberFormat="1" applyFont="1" applyFill="1" applyBorder="1" applyAlignment="1">
      <alignment horizontal="right" wrapText="1"/>
    </xf>
    <xf numFmtId="0" fontId="0" fillId="2" borderId="0" xfId="0" applyFill="1" applyBorder="1"/>
    <xf numFmtId="0" fontId="16" fillId="0" borderId="5" xfId="0" applyFont="1" applyBorder="1" applyAlignment="1">
      <alignment horizontal="right" wrapText="1"/>
    </xf>
    <xf numFmtId="0" fontId="14" fillId="2" borderId="0" xfId="0" applyFont="1" applyFill="1"/>
    <xf numFmtId="0" fontId="10" fillId="2" borderId="0" xfId="0" applyFont="1" applyFill="1" applyBorder="1"/>
    <xf numFmtId="0" fontId="10" fillId="2" borderId="0" xfId="0" applyFont="1" applyFill="1" applyBorder="1" applyAlignment="1">
      <alignment horizontal="left" vertical="top" wrapText="1"/>
    </xf>
    <xf numFmtId="0" fontId="12" fillId="2" borderId="0" xfId="0" applyFont="1" applyFill="1" applyBorder="1" applyAlignment="1">
      <alignment horizontal="left" vertical="top" wrapText="1"/>
    </xf>
    <xf numFmtId="0" fontId="13" fillId="2" borderId="0" xfId="0" applyFont="1" applyFill="1"/>
    <xf numFmtId="164" fontId="10" fillId="2" borderId="0" xfId="2" applyNumberFormat="1" applyFont="1" applyFill="1" applyBorder="1"/>
    <xf numFmtId="0" fontId="11" fillId="2" borderId="0" xfId="0" applyFont="1" applyFill="1" applyBorder="1"/>
    <xf numFmtId="0" fontId="12" fillId="2" borderId="0" xfId="0" applyFont="1" applyFill="1" applyBorder="1" applyAlignment="1">
      <alignment vertical="center" wrapText="1"/>
    </xf>
    <xf numFmtId="3" fontId="10" fillId="2" borderId="0" xfId="0" applyNumberFormat="1" applyFont="1" applyFill="1" applyBorder="1"/>
    <xf numFmtId="165" fontId="0" fillId="2" borderId="0" xfId="0" applyNumberFormat="1" applyFill="1"/>
    <xf numFmtId="164" fontId="10" fillId="2" borderId="0" xfId="0" applyNumberFormat="1" applyFont="1" applyFill="1" applyBorder="1"/>
    <xf numFmtId="164" fontId="10" fillId="2" borderId="1" xfId="0" applyNumberFormat="1" applyFont="1" applyFill="1" applyBorder="1"/>
    <xf numFmtId="3" fontId="0" fillId="2" borderId="0" xfId="0" applyNumberFormat="1" applyFill="1" applyBorder="1"/>
    <xf numFmtId="0" fontId="3" fillId="2" borderId="0" xfId="0" applyFont="1" applyFill="1" applyBorder="1" applyAlignment="1">
      <alignment wrapText="1"/>
    </xf>
    <xf numFmtId="0" fontId="3" fillId="2" borderId="0" xfId="0" applyFont="1" applyFill="1" applyBorder="1"/>
    <xf numFmtId="164" fontId="4" fillId="2" borderId="0" xfId="0" applyNumberFormat="1" applyFont="1" applyFill="1"/>
    <xf numFmtId="0" fontId="11" fillId="8" borderId="0" xfId="0" applyFont="1" applyFill="1" applyBorder="1"/>
    <xf numFmtId="0" fontId="10" fillId="8" borderId="0" xfId="0" applyFont="1" applyFill="1" applyBorder="1"/>
    <xf numFmtId="0" fontId="10" fillId="2" borderId="0" xfId="0" applyFont="1" applyFill="1" applyBorder="1" applyAlignment="1">
      <alignment wrapText="1"/>
    </xf>
    <xf numFmtId="167" fontId="0" fillId="2" borderId="0" xfId="2" applyNumberFormat="1" applyFont="1" applyFill="1"/>
    <xf numFmtId="0" fontId="12" fillId="2" borderId="0" xfId="0" applyFont="1" applyFill="1" applyAlignment="1">
      <alignment horizontal="left" vertical="center" wrapText="1"/>
    </xf>
    <xf numFmtId="3" fontId="12" fillId="2" borderId="0" xfId="2" applyNumberFormat="1" applyFont="1" applyFill="1" applyBorder="1" applyAlignment="1">
      <alignment vertical="top"/>
    </xf>
    <xf numFmtId="167" fontId="10" fillId="2" borderId="0" xfId="2" applyNumberFormat="1" applyFont="1" applyFill="1" applyBorder="1"/>
    <xf numFmtId="0" fontId="8" fillId="2" borderId="0" xfId="0" applyFont="1" applyFill="1" applyBorder="1"/>
    <xf numFmtId="164" fontId="10" fillId="2" borderId="6" xfId="2" applyNumberFormat="1" applyFont="1" applyFill="1" applyBorder="1"/>
    <xf numFmtId="0" fontId="10" fillId="2" borderId="0" xfId="0" applyFont="1" applyFill="1" applyAlignment="1">
      <alignment horizontal="right" wrapText="1"/>
    </xf>
    <xf numFmtId="165" fontId="8" fillId="7" borderId="6" xfId="1" applyNumberFormat="1" applyFont="1" applyFill="1" applyBorder="1" applyAlignment="1">
      <alignment horizontal="left" vertical="center"/>
    </xf>
    <xf numFmtId="165" fontId="8" fillId="4" borderId="6" xfId="1" applyNumberFormat="1" applyFont="1" applyFill="1" applyBorder="1" applyAlignment="1">
      <alignment horizontal="left" vertical="center"/>
    </xf>
    <xf numFmtId="0" fontId="11" fillId="7" borderId="5" xfId="0" applyFont="1" applyFill="1" applyBorder="1" applyAlignment="1">
      <alignment vertical="center" wrapText="1"/>
    </xf>
    <xf numFmtId="164" fontId="8" fillId="4" borderId="5" xfId="5" applyNumberFormat="1" applyFont="1" applyFill="1" applyBorder="1" applyAlignment="1">
      <alignment horizontal="left" vertical="center" wrapText="1" indent="1"/>
    </xf>
    <xf numFmtId="0" fontId="5" fillId="2" borderId="0" xfId="3" quotePrefix="1" applyFill="1" applyAlignment="1">
      <alignment horizontal="right"/>
    </xf>
    <xf numFmtId="0" fontId="6" fillId="2" borderId="0" xfId="0" applyFont="1" applyFill="1" applyAlignment="1">
      <alignment vertical="top"/>
    </xf>
    <xf numFmtId="0" fontId="0" fillId="2" borderId="0" xfId="0" applyFont="1" applyFill="1" applyAlignment="1">
      <alignment vertical="center"/>
    </xf>
    <xf numFmtId="0" fontId="3" fillId="2" borderId="0" xfId="0" applyFont="1" applyFill="1" applyAlignment="1">
      <alignment vertical="center"/>
    </xf>
    <xf numFmtId="0" fontId="0" fillId="2" borderId="0" xfId="0" quotePrefix="1" applyFill="1"/>
    <xf numFmtId="2" fontId="0" fillId="2" borderId="0" xfId="0" quotePrefix="1" applyNumberFormat="1" applyFill="1"/>
    <xf numFmtId="0" fontId="16" fillId="0" borderId="0" xfId="0" applyFont="1" applyBorder="1" applyAlignment="1">
      <alignment horizontal="right" wrapText="1"/>
    </xf>
    <xf numFmtId="0" fontId="16" fillId="2" borderId="0" xfId="0" applyFont="1" applyFill="1" applyBorder="1" applyAlignment="1">
      <alignment horizontal="left" wrapText="1"/>
    </xf>
    <xf numFmtId="168" fontId="10" fillId="5" borderId="6" xfId="2" applyNumberFormat="1" applyFont="1" applyFill="1" applyBorder="1" applyAlignment="1">
      <alignment vertical="top"/>
    </xf>
    <xf numFmtId="168" fontId="12" fillId="5" borderId="6" xfId="2" applyNumberFormat="1" applyFont="1" applyFill="1" applyBorder="1" applyAlignment="1">
      <alignment vertical="top"/>
    </xf>
    <xf numFmtId="168" fontId="0" fillId="2" borderId="0" xfId="2" applyNumberFormat="1" applyFont="1" applyFill="1"/>
    <xf numFmtId="168" fontId="3" fillId="2" borderId="0" xfId="2" applyNumberFormat="1" applyFont="1" applyFill="1"/>
    <xf numFmtId="168" fontId="10" fillId="5" borderId="4" xfId="2" applyNumberFormat="1" applyFont="1" applyFill="1" applyBorder="1" applyAlignment="1">
      <alignment vertical="top"/>
    </xf>
    <xf numFmtId="168" fontId="12" fillId="5" borderId="4" xfId="2" applyNumberFormat="1" applyFont="1" applyFill="1" applyBorder="1" applyAlignment="1">
      <alignment vertical="top"/>
    </xf>
    <xf numFmtId="0" fontId="14" fillId="2" borderId="0" xfId="0" applyFont="1" applyFill="1" applyBorder="1"/>
    <xf numFmtId="0" fontId="0" fillId="2" borderId="0" xfId="0" applyFill="1" applyBorder="1" applyAlignment="1">
      <alignment wrapText="1"/>
    </xf>
    <xf numFmtId="164" fontId="9" fillId="2" borderId="0" xfId="2" applyNumberFormat="1" applyFont="1" applyFill="1" applyBorder="1"/>
    <xf numFmtId="0" fontId="9" fillId="2" borderId="0" xfId="0" applyFont="1" applyFill="1" applyBorder="1"/>
    <xf numFmtId="167" fontId="0" fillId="2" borderId="0" xfId="0" applyNumberFormat="1" applyFill="1"/>
    <xf numFmtId="0" fontId="11" fillId="9" borderId="0" xfId="0" applyFont="1" applyFill="1" applyBorder="1"/>
    <xf numFmtId="164" fontId="10" fillId="2" borderId="0" xfId="5" applyNumberFormat="1" applyFont="1" applyFill="1" applyBorder="1"/>
    <xf numFmtId="164" fontId="11" fillId="2" borderId="0" xfId="5" applyNumberFormat="1" applyFont="1" applyFill="1" applyBorder="1"/>
    <xf numFmtId="0" fontId="11" fillId="0" borderId="0" xfId="8" applyFont="1"/>
    <xf numFmtId="0" fontId="0" fillId="2" borderId="0" xfId="8" applyFont="1" applyFill="1"/>
    <xf numFmtId="0" fontId="15" fillId="6" borderId="0" xfId="8" applyFont="1" applyFill="1" applyAlignment="1">
      <alignment vertical="center" wrapText="1"/>
    </xf>
    <xf numFmtId="0" fontId="16" fillId="2" borderId="0" xfId="0" applyFont="1" applyFill="1" applyBorder="1" applyAlignment="1">
      <alignment horizontal="right" vertical="top" wrapText="1"/>
    </xf>
    <xf numFmtId="0" fontId="16" fillId="2" borderId="0" xfId="0" applyFont="1" applyFill="1" applyBorder="1" applyAlignment="1">
      <alignment horizontal="right" wrapText="1"/>
    </xf>
    <xf numFmtId="166" fontId="10" fillId="5" borderId="6" xfId="1" applyNumberFormat="1" applyFont="1" applyFill="1" applyBorder="1" applyAlignment="1">
      <alignment horizontal="right" vertical="center"/>
    </xf>
    <xf numFmtId="167" fontId="10" fillId="5" borderId="6" xfId="1" applyNumberFormat="1" applyFont="1" applyFill="1" applyBorder="1" applyAlignment="1">
      <alignment horizontal="right" vertical="center"/>
    </xf>
    <xf numFmtId="165" fontId="10" fillId="5" borderId="4" xfId="1" applyNumberFormat="1" applyFont="1" applyFill="1" applyBorder="1" applyAlignment="1">
      <alignment horizontal="right" vertical="center"/>
    </xf>
    <xf numFmtId="164" fontId="10" fillId="2" borderId="0" xfId="2" applyNumberFormat="1" applyFont="1" applyFill="1" applyBorder="1" applyAlignment="1">
      <alignment horizontal="right" vertical="top"/>
    </xf>
    <xf numFmtId="166" fontId="10" fillId="2" borderId="6" xfId="1" applyNumberFormat="1" applyFont="1" applyFill="1" applyBorder="1" applyAlignment="1">
      <alignment horizontal="right" vertical="center"/>
    </xf>
    <xf numFmtId="167" fontId="10" fillId="2" borderId="6" xfId="1" applyNumberFormat="1" applyFont="1" applyFill="1" applyBorder="1" applyAlignment="1">
      <alignment horizontal="right" vertical="center"/>
    </xf>
    <xf numFmtId="165" fontId="10" fillId="2" borderId="0" xfId="1" applyNumberFormat="1" applyFont="1" applyFill="1" applyBorder="1" applyAlignment="1">
      <alignment horizontal="right" vertical="center"/>
    </xf>
    <xf numFmtId="0" fontId="0" fillId="0" borderId="0" xfId="8" applyFont="1" applyAlignment="1">
      <alignment wrapText="1"/>
    </xf>
    <xf numFmtId="165" fontId="12" fillId="2" borderId="0" xfId="1" applyNumberFormat="1" applyFont="1" applyFill="1" applyBorder="1" applyAlignment="1">
      <alignment horizontal="right" vertical="center"/>
    </xf>
    <xf numFmtId="165" fontId="26" fillId="2" borderId="6" xfId="1" applyNumberFormat="1" applyFont="1" applyFill="1" applyBorder="1" applyAlignment="1">
      <alignment horizontal="right" vertical="center"/>
    </xf>
    <xf numFmtId="3" fontId="35" fillId="2" borderId="0" xfId="0" applyNumberFormat="1" applyFont="1" applyFill="1" applyAlignment="1">
      <alignment vertical="center"/>
    </xf>
    <xf numFmtId="167" fontId="10" fillId="5" borderId="6" xfId="2" applyNumberFormat="1" applyFont="1" applyFill="1" applyBorder="1" applyAlignment="1">
      <alignment horizontal="right" vertical="center"/>
    </xf>
    <xf numFmtId="164" fontId="10" fillId="2" borderId="6" xfId="2" applyNumberFormat="1" applyFont="1" applyFill="1" applyBorder="1" applyAlignment="1">
      <alignment horizontal="right" vertical="center"/>
    </xf>
    <xf numFmtId="0" fontId="19" fillId="2" borderId="0" xfId="0" applyFont="1" applyFill="1"/>
    <xf numFmtId="0" fontId="18" fillId="2" borderId="0" xfId="0" quotePrefix="1" applyFont="1" applyFill="1"/>
    <xf numFmtId="0" fontId="0" fillId="2" borderId="0" xfId="0" applyFont="1" applyFill="1"/>
    <xf numFmtId="0" fontId="16" fillId="2" borderId="0" xfId="0" applyFont="1" applyFill="1" applyBorder="1" applyAlignment="1">
      <alignment wrapText="1"/>
    </xf>
    <xf numFmtId="49" fontId="8" fillId="7" borderId="0" xfId="6" applyNumberFormat="1" applyFont="1" applyFill="1" applyBorder="1" applyAlignment="1">
      <alignment horizontal="left"/>
    </xf>
    <xf numFmtId="164" fontId="8" fillId="8" borderId="0" xfId="5" applyNumberFormat="1" applyFont="1" applyFill="1" applyBorder="1" applyAlignment="1">
      <alignment vertical="top"/>
    </xf>
    <xf numFmtId="165" fontId="8" fillId="8" borderId="0" xfId="6" applyNumberFormat="1" applyFont="1" applyFill="1" applyBorder="1" applyAlignment="1">
      <alignment horizontal="right"/>
    </xf>
    <xf numFmtId="164" fontId="8" fillId="2" borderId="0" xfId="5" applyNumberFormat="1" applyFont="1" applyFill="1" applyBorder="1"/>
    <xf numFmtId="164" fontId="8" fillId="2" borderId="0" xfId="0" applyNumberFormat="1" applyFont="1" applyFill="1" applyBorder="1"/>
    <xf numFmtId="3" fontId="8" fillId="2" borderId="0" xfId="0" applyNumberFormat="1" applyFont="1" applyFill="1" applyBorder="1"/>
    <xf numFmtId="0" fontId="21" fillId="2" borderId="0" xfId="0" applyFont="1" applyFill="1" applyBorder="1" applyAlignment="1">
      <alignment vertical="center"/>
    </xf>
    <xf numFmtId="0" fontId="16" fillId="8" borderId="0" xfId="0" applyFont="1" applyFill="1" applyBorder="1" applyAlignment="1">
      <alignment horizontal="right" wrapText="1"/>
    </xf>
    <xf numFmtId="0" fontId="0" fillId="2" borderId="0" xfId="0" applyFill="1" applyBorder="1" applyAlignment="1"/>
    <xf numFmtId="0" fontId="8" fillId="2" borderId="0" xfId="0" applyFont="1" applyFill="1" applyBorder="1" applyAlignment="1">
      <alignment horizontal="center"/>
    </xf>
    <xf numFmtId="167" fontId="10" fillId="5" borderId="0" xfId="2" applyNumberFormat="1" applyFont="1" applyFill="1" applyBorder="1"/>
    <xf numFmtId="167" fontId="12" fillId="2" borderId="0" xfId="2" applyNumberFormat="1" applyFont="1" applyFill="1" applyBorder="1"/>
    <xf numFmtId="49" fontId="8" fillId="2" borderId="0" xfId="0" applyNumberFormat="1" applyFont="1" applyFill="1" applyBorder="1" applyAlignment="1">
      <alignment horizontal="left"/>
    </xf>
    <xf numFmtId="49" fontId="11" fillId="2" borderId="0" xfId="0" applyNumberFormat="1" applyFont="1" applyFill="1" applyBorder="1" applyAlignment="1">
      <alignment horizontal="left"/>
    </xf>
    <xf numFmtId="49" fontId="11" fillId="7" borderId="0" xfId="6" applyNumberFormat="1" applyFont="1" applyFill="1" applyBorder="1" applyAlignment="1">
      <alignment horizontal="left"/>
    </xf>
    <xf numFmtId="0" fontId="22" fillId="2" borderId="0" xfId="8" applyFill="1"/>
    <xf numFmtId="166" fontId="12" fillId="2" borderId="6" xfId="1" applyNumberFormat="1" applyFont="1" applyFill="1" applyBorder="1" applyAlignment="1">
      <alignment horizontal="right" vertical="center"/>
    </xf>
    <xf numFmtId="43" fontId="0" fillId="2" borderId="0" xfId="0" applyNumberFormat="1" applyFill="1"/>
    <xf numFmtId="0" fontId="1" fillId="2" borderId="0" xfId="0" applyFont="1" applyFill="1"/>
    <xf numFmtId="169" fontId="7" fillId="2" borderId="0" xfId="0" applyNumberFormat="1" applyFont="1" applyFill="1"/>
    <xf numFmtId="49" fontId="11" fillId="7" borderId="0" xfId="6" applyNumberFormat="1" applyFont="1" applyFill="1" applyBorder="1" applyAlignment="1">
      <alignment horizontal="left" wrapText="1"/>
    </xf>
    <xf numFmtId="168" fontId="10" fillId="5" borderId="6" xfId="2" applyNumberFormat="1" applyFont="1" applyFill="1" applyBorder="1" applyAlignment="1">
      <alignment horizontal="right"/>
    </xf>
    <xf numFmtId="168" fontId="10" fillId="2" borderId="6" xfId="2" applyNumberFormat="1" applyFont="1" applyFill="1" applyBorder="1" applyAlignment="1">
      <alignment horizontal="right"/>
    </xf>
    <xf numFmtId="168" fontId="10" fillId="2" borderId="5" xfId="2" applyNumberFormat="1" applyFont="1" applyFill="1" applyBorder="1" applyAlignment="1">
      <alignment horizontal="right"/>
    </xf>
    <xf numFmtId="168" fontId="12" fillId="5" borderId="6" xfId="2" applyNumberFormat="1" applyFont="1" applyFill="1" applyBorder="1" applyAlignment="1">
      <alignment horizontal="right"/>
    </xf>
    <xf numFmtId="167" fontId="10" fillId="5" borderId="6" xfId="2" applyNumberFormat="1" applyFont="1" applyFill="1" applyBorder="1" applyAlignment="1">
      <alignment vertical="top"/>
    </xf>
    <xf numFmtId="167" fontId="12" fillId="5" borderId="6" xfId="2" applyNumberFormat="1" applyFont="1" applyFill="1" applyBorder="1" applyAlignment="1">
      <alignment vertical="top"/>
    </xf>
    <xf numFmtId="167" fontId="3" fillId="2" borderId="0" xfId="2" applyNumberFormat="1" applyFont="1" applyFill="1"/>
    <xf numFmtId="0" fontId="3" fillId="10" borderId="0" xfId="0" applyFont="1" applyFill="1" applyBorder="1"/>
    <xf numFmtId="0" fontId="0" fillId="2" borderId="0" xfId="0" applyFill="1" applyAlignment="1"/>
    <xf numFmtId="3" fontId="10" fillId="5" borderId="0" xfId="0" applyNumberFormat="1" applyFont="1" applyFill="1" applyBorder="1" applyAlignment="1">
      <alignment vertical="center" wrapText="1"/>
    </xf>
    <xf numFmtId="3" fontId="0" fillId="2" borderId="0" xfId="0" applyNumberFormat="1" applyFill="1" applyBorder="1" applyAlignment="1">
      <alignment vertical="center" wrapText="1"/>
    </xf>
    <xf numFmtId="164" fontId="10" fillId="2" borderId="0" xfId="2" applyNumberFormat="1" applyFont="1" applyFill="1" applyBorder="1" applyAlignment="1">
      <alignment vertical="top"/>
    </xf>
    <xf numFmtId="0" fontId="5" fillId="2" borderId="0" xfId="3" applyFill="1" applyBorder="1"/>
    <xf numFmtId="0" fontId="6" fillId="2" borderId="0" xfId="0" applyFont="1" applyFill="1" applyBorder="1"/>
    <xf numFmtId="0" fontId="0" fillId="2" borderId="0" xfId="0" applyFill="1" applyBorder="1" applyAlignment="1">
      <alignment horizontal="left" wrapText="1"/>
    </xf>
    <xf numFmtId="0" fontId="8" fillId="6" borderId="0" xfId="4" applyFill="1" applyBorder="1" applyAlignment="1">
      <alignment vertical="center"/>
    </xf>
    <xf numFmtId="0" fontId="8" fillId="2" borderId="0" xfId="4" applyFill="1" applyBorder="1"/>
    <xf numFmtId="0" fontId="0" fillId="2" borderId="0" xfId="0" applyNumberFormat="1" applyFill="1" applyBorder="1"/>
    <xf numFmtId="0" fontId="3" fillId="10" borderId="0" xfId="0" applyNumberFormat="1" applyFont="1" applyFill="1" applyBorder="1"/>
    <xf numFmtId="164" fontId="0" fillId="2" borderId="0" xfId="2" applyNumberFormat="1" applyFont="1" applyFill="1" applyBorder="1"/>
    <xf numFmtId="164" fontId="3" fillId="2" borderId="0" xfId="2" applyNumberFormat="1" applyFont="1" applyFill="1" applyBorder="1"/>
    <xf numFmtId="0" fontId="13" fillId="2" borderId="0" xfId="0" applyFont="1" applyFill="1" applyAlignment="1">
      <alignment vertical="top"/>
    </xf>
    <xf numFmtId="167" fontId="10" fillId="5" borderId="0" xfId="2" applyNumberFormat="1" applyFont="1" applyFill="1" applyBorder="1" applyAlignment="1">
      <alignment vertical="top"/>
    </xf>
    <xf numFmtId="167" fontId="12" fillId="5" borderId="0" xfId="2" applyNumberFormat="1" applyFont="1" applyFill="1" applyBorder="1" applyAlignment="1">
      <alignment vertical="top"/>
    </xf>
    <xf numFmtId="0" fontId="15" fillId="6" borderId="0" xfId="4" applyFont="1" applyFill="1" applyBorder="1" applyAlignment="1">
      <alignment vertical="center" wrapText="1"/>
    </xf>
    <xf numFmtId="0" fontId="10" fillId="2" borderId="0" xfId="0" applyFont="1" applyFill="1" applyBorder="1" applyAlignment="1">
      <alignment vertical="center" wrapText="1"/>
    </xf>
    <xf numFmtId="0" fontId="0" fillId="2" borderId="0" xfId="0" applyFill="1" applyBorder="1" applyAlignment="1">
      <alignment vertical="top" wrapText="1"/>
    </xf>
    <xf numFmtId="165" fontId="10" fillId="2" borderId="0" xfId="1" applyNumberFormat="1" applyFont="1" applyFill="1" applyBorder="1" applyAlignment="1">
      <alignment horizontal="right"/>
    </xf>
    <xf numFmtId="164" fontId="10" fillId="2" borderId="0" xfId="2" applyNumberFormat="1" applyFont="1" applyFill="1" applyBorder="1" applyAlignment="1">
      <alignment horizontal="right"/>
    </xf>
    <xf numFmtId="0" fontId="0" fillId="2" borderId="0" xfId="0" applyFill="1" applyBorder="1" applyAlignment="1">
      <alignment vertical="center" wrapText="1"/>
    </xf>
    <xf numFmtId="164" fontId="10" fillId="2" borderId="0" xfId="2" quotePrefix="1" applyNumberFormat="1" applyFont="1" applyFill="1" applyBorder="1" applyAlignment="1">
      <alignment horizontal="right" wrapText="1"/>
    </xf>
    <xf numFmtId="0" fontId="26" fillId="2" borderId="0" xfId="9" applyFont="1" applyFill="1" applyBorder="1" applyAlignment="1">
      <alignment vertical="center" wrapText="1"/>
    </xf>
    <xf numFmtId="165" fontId="12" fillId="2" borderId="0" xfId="1" applyNumberFormat="1" applyFont="1" applyFill="1" applyBorder="1" applyAlignment="1">
      <alignment horizontal="right"/>
    </xf>
    <xf numFmtId="164" fontId="12" fillId="2" borderId="0" xfId="2" quotePrefix="1" applyNumberFormat="1" applyFont="1" applyFill="1" applyBorder="1" applyAlignment="1">
      <alignment horizontal="right" wrapText="1"/>
    </xf>
    <xf numFmtId="164" fontId="12" fillId="2" borderId="0" xfId="2" applyNumberFormat="1" applyFont="1" applyFill="1" applyBorder="1" applyAlignment="1">
      <alignment horizontal="right"/>
    </xf>
    <xf numFmtId="0" fontId="24" fillId="2" borderId="0" xfId="0" applyFont="1" applyFill="1" applyBorder="1" applyAlignment="1">
      <alignment vertical="center"/>
    </xf>
    <xf numFmtId="0" fontId="18" fillId="2" borderId="0" xfId="0" applyFont="1" applyFill="1" applyBorder="1"/>
    <xf numFmtId="0" fontId="0" fillId="2" borderId="0" xfId="0" applyFill="1" applyBorder="1" applyAlignment="1">
      <alignment horizontal="left" vertical="center"/>
    </xf>
    <xf numFmtId="164" fontId="10" fillId="2" borderId="0" xfId="2" applyNumberFormat="1" applyFont="1" applyFill="1" applyBorder="1" applyAlignment="1">
      <alignment horizontal="right" indent="1"/>
    </xf>
    <xf numFmtId="0" fontId="23" fillId="2" borderId="0" xfId="9" applyFill="1" applyBorder="1" applyAlignment="1">
      <alignment vertical="center" wrapText="1"/>
    </xf>
    <xf numFmtId="0" fontId="26" fillId="2" borderId="0" xfId="9" applyFont="1" applyFill="1" applyBorder="1" applyAlignment="1">
      <alignment horizontal="left" vertical="center" wrapText="1"/>
    </xf>
    <xf numFmtId="165" fontId="12" fillId="2" borderId="0" xfId="1" applyNumberFormat="1" applyFont="1" applyFill="1" applyBorder="1" applyAlignment="1">
      <alignment horizontal="right" indent="1"/>
    </xf>
    <xf numFmtId="0" fontId="5" fillId="2" borderId="0" xfId="3" applyFill="1" applyBorder="1" applyAlignment="1">
      <alignment wrapText="1"/>
    </xf>
    <xf numFmtId="0" fontId="10" fillId="2" borderId="0" xfId="0" applyFont="1" applyFill="1" applyBorder="1" applyAlignment="1">
      <alignment horizontal="left"/>
    </xf>
    <xf numFmtId="165" fontId="10" fillId="2" borderId="0" xfId="1" applyNumberFormat="1" applyFont="1" applyFill="1" applyBorder="1"/>
    <xf numFmtId="0" fontId="10" fillId="2" borderId="0" xfId="0" applyFont="1" applyFill="1" applyBorder="1" applyAlignment="1">
      <alignment horizontal="left" wrapText="1"/>
    </xf>
    <xf numFmtId="165" fontId="10" fillId="2" borderId="0" xfId="1" applyNumberFormat="1" applyFont="1" applyFill="1" applyBorder="1" applyAlignment="1">
      <alignment horizontal="right" indent="1"/>
    </xf>
    <xf numFmtId="0" fontId="12" fillId="2" borderId="0" xfId="0" applyFont="1" applyFill="1" applyBorder="1" applyAlignment="1">
      <alignment horizontal="left"/>
    </xf>
    <xf numFmtId="165" fontId="12" fillId="2" borderId="0" xfId="1" applyNumberFormat="1" applyFont="1" applyFill="1" applyBorder="1"/>
    <xf numFmtId="164" fontId="12" fillId="2" borderId="0" xfId="2" applyNumberFormat="1" applyFont="1" applyFill="1" applyBorder="1"/>
    <xf numFmtId="0" fontId="12" fillId="2" borderId="0" xfId="0" applyFont="1" applyFill="1" applyBorder="1" applyAlignment="1">
      <alignment horizontal="left" wrapText="1"/>
    </xf>
    <xf numFmtId="167" fontId="12" fillId="5" borderId="0" xfId="2" applyNumberFormat="1" applyFont="1" applyFill="1" applyBorder="1"/>
    <xf numFmtId="167" fontId="8" fillId="7" borderId="6" xfId="5" applyNumberFormat="1" applyFont="1" applyFill="1" applyBorder="1" applyAlignment="1">
      <alignment horizontal="right" vertical="center"/>
    </xf>
    <xf numFmtId="167" fontId="8" fillId="7" borderId="6" xfId="5" applyNumberFormat="1" applyFont="1" applyFill="1" applyBorder="1" applyAlignment="1">
      <alignment vertical="center"/>
    </xf>
    <xf numFmtId="167" fontId="8" fillId="4" borderId="6" xfId="5" applyNumberFormat="1" applyFont="1" applyFill="1" applyBorder="1" applyAlignment="1">
      <alignment horizontal="right" vertical="center"/>
    </xf>
    <xf numFmtId="167" fontId="10" fillId="4" borderId="0" xfId="5" applyNumberFormat="1" applyFont="1" applyFill="1" applyBorder="1" applyAlignment="1">
      <alignment horizontal="right" vertical="center"/>
    </xf>
    <xf numFmtId="167" fontId="11" fillId="7" borderId="6" xfId="5" applyNumberFormat="1" applyFont="1" applyFill="1" applyBorder="1" applyAlignment="1">
      <alignment horizontal="right" vertical="center"/>
    </xf>
    <xf numFmtId="167" fontId="10" fillId="2" borderId="0" xfId="0" applyNumberFormat="1" applyFont="1" applyFill="1" applyBorder="1"/>
    <xf numFmtId="167" fontId="12" fillId="5" borderId="6" xfId="2" applyNumberFormat="1" applyFont="1" applyFill="1" applyBorder="1" applyAlignment="1">
      <alignment horizontal="right" vertical="center"/>
    </xf>
    <xf numFmtId="14" fontId="0" fillId="2" borderId="0" xfId="0" applyNumberFormat="1" applyFill="1" applyBorder="1" applyAlignment="1">
      <alignment horizontal="left"/>
    </xf>
    <xf numFmtId="3" fontId="3" fillId="2" borderId="0" xfId="0" applyNumberFormat="1" applyFont="1" applyFill="1" applyBorder="1"/>
    <xf numFmtId="0" fontId="36" fillId="2" borderId="0" xfId="0" applyFont="1" applyFill="1"/>
    <xf numFmtId="0" fontId="5" fillId="2" borderId="0" xfId="3" quotePrefix="1" applyFill="1"/>
    <xf numFmtId="2" fontId="5" fillId="2" borderId="0" xfId="3" quotePrefix="1" applyNumberFormat="1" applyFill="1"/>
    <xf numFmtId="168" fontId="10" fillId="2" borderId="6" xfId="2" applyNumberFormat="1" applyFont="1" applyFill="1" applyBorder="1" applyAlignment="1">
      <alignment vertical="top"/>
    </xf>
    <xf numFmtId="168" fontId="12" fillId="2" borderId="6" xfId="2" applyNumberFormat="1" applyFont="1" applyFill="1" applyBorder="1" applyAlignment="1">
      <alignment vertical="top"/>
    </xf>
    <xf numFmtId="167" fontId="8" fillId="7" borderId="0" xfId="5" applyNumberFormat="1" applyFont="1" applyFill="1" applyBorder="1" applyAlignment="1">
      <alignment vertical="top"/>
    </xf>
    <xf numFmtId="167" fontId="8" fillId="2" borderId="0" xfId="5" applyNumberFormat="1" applyFont="1" applyFill="1" applyBorder="1"/>
    <xf numFmtId="167" fontId="11" fillId="2" borderId="0" xfId="5" applyNumberFormat="1" applyFont="1" applyFill="1" applyBorder="1"/>
    <xf numFmtId="3" fontId="3" fillId="2" borderId="0" xfId="0" applyNumberFormat="1" applyFont="1" applyFill="1" applyBorder="1" applyAlignment="1">
      <alignment vertical="center" wrapText="1"/>
    </xf>
    <xf numFmtId="2" fontId="5" fillId="2" borderId="0" xfId="3" applyNumberFormat="1" applyFill="1"/>
    <xf numFmtId="167" fontId="11" fillId="7" borderId="0" xfId="5" applyNumberFormat="1" applyFont="1" applyFill="1" applyBorder="1" applyAlignment="1">
      <alignment vertical="top"/>
    </xf>
    <xf numFmtId="168" fontId="10" fillId="5" borderId="5" xfId="0" applyNumberFormat="1" applyFont="1" applyFill="1" applyBorder="1" applyAlignment="1">
      <alignment horizontal="right" wrapText="1"/>
    </xf>
    <xf numFmtId="168" fontId="10" fillId="2" borderId="5" xfId="0" applyNumberFormat="1" applyFont="1" applyFill="1" applyBorder="1" applyAlignment="1">
      <alignment horizontal="right" wrapText="1"/>
    </xf>
    <xf numFmtId="0" fontId="10" fillId="5" borderId="0" xfId="0" applyFont="1" applyFill="1" applyBorder="1" applyAlignment="1">
      <alignment vertical="center" wrapText="1"/>
    </xf>
    <xf numFmtId="0" fontId="12" fillId="5" borderId="0" xfId="0" applyFont="1" applyFill="1" applyBorder="1" applyAlignment="1">
      <alignment vertical="center" wrapText="1"/>
    </xf>
    <xf numFmtId="165" fontId="10" fillId="5" borderId="8" xfId="1" applyNumberFormat="1" applyFont="1" applyFill="1" applyBorder="1" applyAlignment="1">
      <alignment horizontal="right"/>
    </xf>
    <xf numFmtId="165" fontId="10" fillId="2" borderId="8" xfId="1" applyNumberFormat="1" applyFont="1" applyFill="1" applyBorder="1" applyAlignment="1">
      <alignment horizontal="right"/>
    </xf>
    <xf numFmtId="165" fontId="12" fillId="5" borderId="8" xfId="1" applyNumberFormat="1" applyFont="1" applyFill="1" applyBorder="1" applyAlignment="1">
      <alignment horizontal="right"/>
    </xf>
    <xf numFmtId="168" fontId="10" fillId="5" borderId="5" xfId="2" applyNumberFormat="1" applyFont="1" applyFill="1" applyBorder="1" applyAlignment="1">
      <alignment horizontal="right"/>
    </xf>
    <xf numFmtId="9" fontId="12" fillId="5" borderId="5" xfId="2" applyFont="1" applyFill="1" applyBorder="1" applyAlignment="1">
      <alignment horizontal="right" indent="1"/>
    </xf>
    <xf numFmtId="165" fontId="10" fillId="5" borderId="10" xfId="1" applyNumberFormat="1" applyFont="1" applyFill="1" applyBorder="1" applyAlignment="1">
      <alignment horizontal="right"/>
    </xf>
    <xf numFmtId="165" fontId="10" fillId="2" borderId="10" xfId="1" applyNumberFormat="1" applyFont="1" applyFill="1" applyBorder="1" applyAlignment="1">
      <alignment horizontal="right"/>
    </xf>
    <xf numFmtId="165" fontId="12" fillId="5" borderId="10" xfId="1" applyNumberFormat="1" applyFont="1" applyFill="1" applyBorder="1" applyAlignment="1">
      <alignment horizontal="right"/>
    </xf>
    <xf numFmtId="168" fontId="12" fillId="5" borderId="5" xfId="2" applyNumberFormat="1" applyFont="1" applyFill="1" applyBorder="1" applyAlignment="1">
      <alignment horizontal="right"/>
    </xf>
    <xf numFmtId="168" fontId="10" fillId="5" borderId="4" xfId="2" applyNumberFormat="1" applyFont="1" applyFill="1" applyBorder="1" applyAlignment="1">
      <alignment horizontal="right"/>
    </xf>
    <xf numFmtId="168" fontId="10" fillId="2" borderId="0" xfId="2" applyNumberFormat="1" applyFont="1" applyFill="1" applyBorder="1" applyAlignment="1">
      <alignment horizontal="right"/>
    </xf>
    <xf numFmtId="9" fontId="12" fillId="5" borderId="4" xfId="2" applyFont="1" applyFill="1" applyBorder="1" applyAlignment="1">
      <alignment horizontal="right" indent="1"/>
    </xf>
    <xf numFmtId="0" fontId="16" fillId="0" borderId="0" xfId="0" applyFont="1" applyBorder="1" applyAlignment="1">
      <alignment horizontal="right" vertical="center" wrapText="1"/>
    </xf>
    <xf numFmtId="0" fontId="16" fillId="0" borderId="8" xfId="0" applyFont="1" applyBorder="1" applyAlignment="1">
      <alignment horizontal="right" vertical="center" wrapText="1"/>
    </xf>
    <xf numFmtId="0" fontId="16" fillId="0" borderId="4" xfId="0" applyFont="1" applyBorder="1" applyAlignment="1">
      <alignment horizontal="right" vertical="center" wrapText="1"/>
    </xf>
    <xf numFmtId="0" fontId="16" fillId="0" borderId="6" xfId="0" applyFont="1" applyBorder="1" applyAlignment="1">
      <alignment horizontal="right" vertical="center" wrapText="1"/>
    </xf>
    <xf numFmtId="0" fontId="16" fillId="0" borderId="10" xfId="0" applyFont="1" applyBorder="1" applyAlignment="1">
      <alignment horizontal="right" vertical="center" wrapText="1"/>
    </xf>
    <xf numFmtId="0" fontId="16" fillId="0" borderId="5" xfId="0" applyFont="1" applyBorder="1" applyAlignment="1">
      <alignment horizontal="right" vertical="center" wrapText="1"/>
    </xf>
    <xf numFmtId="0" fontId="0" fillId="2" borderId="0" xfId="0" applyFill="1" applyBorder="1" applyAlignment="1">
      <alignment vertical="center"/>
    </xf>
    <xf numFmtId="0" fontId="16" fillId="0" borderId="0" xfId="0" applyFont="1" applyBorder="1" applyAlignment="1">
      <alignment horizontal="left" vertical="center" wrapText="1"/>
    </xf>
    <xf numFmtId="0" fontId="16" fillId="2" borderId="1" xfId="0" applyFont="1" applyFill="1" applyBorder="1" applyAlignment="1">
      <alignment horizontal="right" vertical="center" wrapText="1"/>
    </xf>
    <xf numFmtId="0" fontId="16" fillId="2" borderId="0" xfId="0" applyFont="1" applyFill="1" applyBorder="1" applyAlignment="1">
      <alignment horizontal="right" vertical="center" wrapText="1"/>
    </xf>
    <xf numFmtId="0" fontId="16" fillId="2" borderId="2" xfId="0" applyFont="1" applyFill="1" applyBorder="1" applyAlignment="1">
      <alignment horizontal="right" vertical="center" wrapText="1"/>
    </xf>
    <xf numFmtId="49" fontId="8" fillId="7" borderId="0" xfId="6" applyNumberFormat="1" applyFont="1" applyFill="1" applyBorder="1" applyAlignment="1">
      <alignment horizontal="left" vertical="center" wrapText="1"/>
    </xf>
    <xf numFmtId="166" fontId="8" fillId="7" borderId="0" xfId="6" applyNumberFormat="1" applyFont="1" applyFill="1" applyBorder="1" applyAlignment="1">
      <alignment horizontal="right" vertical="center"/>
    </xf>
    <xf numFmtId="166" fontId="8" fillId="7" borderId="1" xfId="6" applyNumberFormat="1" applyFont="1" applyFill="1" applyBorder="1" applyAlignment="1">
      <alignment horizontal="right" vertical="center"/>
    </xf>
    <xf numFmtId="166" fontId="8" fillId="7" borderId="2" xfId="6" applyNumberFormat="1" applyFont="1" applyFill="1" applyBorder="1" applyAlignment="1">
      <alignment horizontal="right" vertical="center"/>
    </xf>
    <xf numFmtId="167" fontId="10" fillId="5" borderId="0" xfId="2" applyNumberFormat="1" applyFont="1" applyFill="1" applyBorder="1" applyAlignment="1">
      <alignment vertical="center"/>
    </xf>
    <xf numFmtId="3" fontId="8" fillId="2" borderId="1" xfId="0" applyNumberFormat="1" applyFont="1" applyFill="1" applyBorder="1" applyAlignment="1">
      <alignment vertical="center"/>
    </xf>
    <xf numFmtId="3" fontId="8" fillId="2" borderId="0" xfId="0" applyNumberFormat="1" applyFont="1" applyFill="1" applyBorder="1" applyAlignment="1">
      <alignment vertical="center"/>
    </xf>
    <xf numFmtId="167" fontId="10" fillId="2" borderId="0" xfId="2" applyNumberFormat="1" applyFont="1" applyFill="1" applyBorder="1" applyAlignment="1">
      <alignment vertical="center"/>
    </xf>
    <xf numFmtId="49" fontId="11" fillId="2" borderId="0" xfId="0" applyNumberFormat="1" applyFont="1" applyFill="1" applyBorder="1" applyAlignment="1">
      <alignment horizontal="left" vertical="center" wrapText="1"/>
    </xf>
    <xf numFmtId="3" fontId="11" fillId="2" borderId="1" xfId="0" applyNumberFormat="1" applyFont="1" applyFill="1" applyBorder="1" applyAlignment="1">
      <alignment vertical="center"/>
    </xf>
    <xf numFmtId="3" fontId="11" fillId="2" borderId="0" xfId="0" applyNumberFormat="1" applyFont="1" applyFill="1" applyBorder="1" applyAlignment="1">
      <alignment vertical="center"/>
    </xf>
    <xf numFmtId="3" fontId="11" fillId="2" borderId="2" xfId="0" applyNumberFormat="1" applyFont="1" applyFill="1" applyBorder="1" applyAlignment="1">
      <alignment vertical="center"/>
    </xf>
    <xf numFmtId="166" fontId="11" fillId="2" borderId="0" xfId="0" applyNumberFormat="1" applyFont="1" applyFill="1" applyBorder="1" applyAlignment="1">
      <alignment vertical="center"/>
    </xf>
    <xf numFmtId="166" fontId="11" fillId="2" borderId="1" xfId="0" applyNumberFormat="1" applyFont="1" applyFill="1" applyBorder="1" applyAlignment="1">
      <alignment vertical="center"/>
    </xf>
    <xf numFmtId="166" fontId="11" fillId="2" borderId="2" xfId="0" applyNumberFormat="1" applyFont="1" applyFill="1" applyBorder="1" applyAlignment="1">
      <alignment vertical="center"/>
    </xf>
    <xf numFmtId="167" fontId="12" fillId="2" borderId="0" xfId="2" applyNumberFormat="1" applyFont="1" applyFill="1" applyBorder="1" applyAlignment="1">
      <alignment vertical="center"/>
    </xf>
    <xf numFmtId="49" fontId="11" fillId="7" borderId="0" xfId="6" applyNumberFormat="1" applyFont="1" applyFill="1" applyBorder="1" applyAlignment="1">
      <alignment horizontal="left" vertical="center" wrapText="1"/>
    </xf>
    <xf numFmtId="166" fontId="11" fillId="7" borderId="0" xfId="6" applyNumberFormat="1" applyFont="1" applyFill="1" applyBorder="1" applyAlignment="1">
      <alignment horizontal="right" vertical="center"/>
    </xf>
    <xf numFmtId="166" fontId="11" fillId="7" borderId="1" xfId="6" applyNumberFormat="1" applyFont="1" applyFill="1" applyBorder="1" applyAlignment="1">
      <alignment horizontal="right" vertical="center"/>
    </xf>
    <xf numFmtId="166" fontId="11" fillId="7" borderId="2" xfId="6" applyNumberFormat="1" applyFont="1" applyFill="1" applyBorder="1" applyAlignment="1">
      <alignment horizontal="right" vertical="center"/>
    </xf>
    <xf numFmtId="167" fontId="12" fillId="5" borderId="0" xfId="2" applyNumberFormat="1" applyFont="1" applyFill="1" applyBorder="1" applyAlignment="1">
      <alignment vertical="center"/>
    </xf>
    <xf numFmtId="3" fontId="10" fillId="5" borderId="8" xfId="2" applyNumberFormat="1" applyFont="1" applyFill="1" applyBorder="1" applyAlignment="1">
      <alignment vertical="top"/>
    </xf>
    <xf numFmtId="3" fontId="12" fillId="5" borderId="8" xfId="2" applyNumberFormat="1" applyFont="1" applyFill="1" applyBorder="1" applyAlignment="1">
      <alignment vertical="top"/>
    </xf>
    <xf numFmtId="3" fontId="0" fillId="2" borderId="1" xfId="0" applyNumberFormat="1" applyFill="1" applyBorder="1"/>
    <xf numFmtId="3" fontId="3" fillId="2" borderId="1" xfId="0" applyNumberFormat="1" applyFont="1" applyFill="1" applyBorder="1"/>
    <xf numFmtId="3" fontId="10" fillId="5" borderId="10" xfId="2" applyNumberFormat="1" applyFont="1" applyFill="1" applyBorder="1" applyAlignment="1">
      <alignment vertical="top"/>
    </xf>
    <xf numFmtId="3" fontId="12" fillId="5" borderId="10" xfId="2" applyNumberFormat="1" applyFont="1" applyFill="1" applyBorder="1" applyAlignment="1">
      <alignment vertical="top"/>
    </xf>
    <xf numFmtId="3" fontId="10" fillId="5" borderId="0" xfId="2" applyNumberFormat="1" applyFont="1" applyFill="1" applyBorder="1" applyAlignment="1">
      <alignment vertical="top"/>
    </xf>
    <xf numFmtId="3" fontId="10" fillId="5" borderId="4" xfId="2" applyNumberFormat="1" applyFont="1" applyFill="1" applyBorder="1" applyAlignment="1">
      <alignment vertical="top"/>
    </xf>
    <xf numFmtId="3" fontId="12" fillId="5" borderId="4" xfId="2" applyNumberFormat="1" applyFont="1" applyFill="1" applyBorder="1" applyAlignment="1">
      <alignment vertical="top"/>
    </xf>
    <xf numFmtId="0" fontId="16" fillId="0" borderId="5" xfId="0" applyFont="1" applyBorder="1" applyAlignment="1">
      <alignment horizontal="left" vertical="center" wrapText="1"/>
    </xf>
    <xf numFmtId="0" fontId="16" fillId="2" borderId="4" xfId="0" applyFont="1" applyFill="1" applyBorder="1" applyAlignment="1">
      <alignment horizontal="left" vertical="center" wrapText="1"/>
    </xf>
    <xf numFmtId="0" fontId="16" fillId="2" borderId="8" xfId="0" applyFont="1" applyFill="1" applyBorder="1" applyAlignment="1">
      <alignment horizontal="right" vertical="center" wrapText="1"/>
    </xf>
    <xf numFmtId="0" fontId="16" fillId="2" borderId="4" xfId="0" applyFont="1" applyFill="1" applyBorder="1" applyAlignment="1">
      <alignment horizontal="right" vertical="center" wrapText="1"/>
    </xf>
    <xf numFmtId="0" fontId="16" fillId="2" borderId="6" xfId="0" applyFont="1" applyFill="1" applyBorder="1" applyAlignment="1">
      <alignment horizontal="right" vertical="center" wrapText="1"/>
    </xf>
    <xf numFmtId="3" fontId="0" fillId="2" borderId="0" xfId="2" applyNumberFormat="1" applyFont="1" applyFill="1" applyBorder="1"/>
    <xf numFmtId="3" fontId="0" fillId="2" borderId="2" xfId="2" applyNumberFormat="1" applyFont="1" applyFill="1" applyBorder="1"/>
    <xf numFmtId="3" fontId="3" fillId="2" borderId="0" xfId="2" applyNumberFormat="1" applyFont="1" applyFill="1" applyBorder="1"/>
    <xf numFmtId="3" fontId="3" fillId="2" borderId="2" xfId="2" applyNumberFormat="1" applyFont="1" applyFill="1" applyBorder="1"/>
    <xf numFmtId="3" fontId="0" fillId="2" borderId="1" xfId="2" applyNumberFormat="1" applyFont="1" applyFill="1" applyBorder="1"/>
    <xf numFmtId="3" fontId="3" fillId="2" borderId="1" xfId="2" applyNumberFormat="1" applyFont="1" applyFill="1" applyBorder="1"/>
    <xf numFmtId="167" fontId="10" fillId="5" borderId="5" xfId="2" applyNumberFormat="1" applyFont="1" applyFill="1" applyBorder="1" applyAlignment="1">
      <alignment vertical="top"/>
    </xf>
    <xf numFmtId="167" fontId="10" fillId="5" borderId="4" xfId="2" applyNumberFormat="1" applyFont="1" applyFill="1" applyBorder="1" applyAlignment="1">
      <alignment vertical="top"/>
    </xf>
    <xf numFmtId="167" fontId="12" fillId="5" borderId="5" xfId="2" applyNumberFormat="1" applyFont="1" applyFill="1" applyBorder="1" applyAlignment="1">
      <alignment vertical="top"/>
    </xf>
    <xf numFmtId="167" fontId="12" fillId="5" borderId="4" xfId="2" applyNumberFormat="1" applyFont="1" applyFill="1" applyBorder="1" applyAlignment="1">
      <alignment vertical="top"/>
    </xf>
    <xf numFmtId="0" fontId="10" fillId="2" borderId="0" xfId="0" applyFont="1" applyFill="1" applyBorder="1" applyAlignment="1">
      <alignment vertical="center"/>
    </xf>
    <xf numFmtId="0" fontId="16" fillId="2" borderId="0" xfId="0" applyFont="1" applyFill="1" applyBorder="1" applyAlignment="1">
      <alignment horizontal="left" vertical="center" wrapText="1"/>
    </xf>
    <xf numFmtId="167" fontId="10" fillId="5" borderId="8" xfId="2" applyNumberFormat="1" applyFont="1" applyFill="1" applyBorder="1" applyAlignment="1">
      <alignment vertical="top"/>
    </xf>
    <xf numFmtId="167" fontId="10" fillId="5" borderId="10" xfId="2" applyNumberFormat="1" applyFont="1" applyFill="1" applyBorder="1" applyAlignment="1">
      <alignment vertical="top"/>
    </xf>
    <xf numFmtId="167" fontId="12" fillId="5" borderId="8" xfId="2" applyNumberFormat="1" applyFont="1" applyFill="1" applyBorder="1" applyAlignment="1">
      <alignment vertical="top"/>
    </xf>
    <xf numFmtId="167" fontId="12" fillId="5" borderId="10" xfId="2" applyNumberFormat="1" applyFont="1" applyFill="1" applyBorder="1" applyAlignment="1">
      <alignment vertical="top"/>
    </xf>
    <xf numFmtId="167" fontId="0" fillId="2" borderId="1" xfId="2" applyNumberFormat="1" applyFont="1" applyFill="1" applyBorder="1"/>
    <xf numFmtId="167" fontId="0" fillId="2" borderId="0" xfId="2" applyNumberFormat="1" applyFont="1" applyFill="1" applyBorder="1"/>
    <xf numFmtId="167" fontId="0" fillId="2" borderId="2" xfId="2" applyNumberFormat="1" applyFont="1" applyFill="1" applyBorder="1"/>
    <xf numFmtId="167" fontId="3" fillId="2" borderId="1" xfId="2" applyNumberFormat="1" applyFont="1" applyFill="1" applyBorder="1"/>
    <xf numFmtId="167" fontId="3" fillId="2" borderId="0" xfId="2" applyNumberFormat="1" applyFont="1" applyFill="1" applyBorder="1"/>
    <xf numFmtId="167" fontId="3" fillId="2" borderId="2" xfId="2" applyNumberFormat="1" applyFont="1" applyFill="1" applyBorder="1"/>
    <xf numFmtId="0" fontId="0" fillId="2" borderId="0" xfId="0" applyFill="1" applyBorder="1" applyAlignment="1">
      <alignment horizontal="center" vertical="center"/>
    </xf>
    <xf numFmtId="0" fontId="16" fillId="0" borderId="8"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0" xfId="0" applyFont="1" applyBorder="1" applyAlignment="1">
      <alignment horizontal="center" vertical="center" wrapText="1"/>
    </xf>
    <xf numFmtId="168" fontId="10" fillId="5" borderId="5" xfId="2" applyNumberFormat="1" applyFont="1" applyFill="1" applyBorder="1" applyAlignment="1">
      <alignment vertical="top"/>
    </xf>
    <xf numFmtId="168" fontId="12" fillId="5" borderId="5" xfId="2" applyNumberFormat="1" applyFont="1" applyFill="1" applyBorder="1" applyAlignment="1">
      <alignment vertical="top"/>
    </xf>
    <xf numFmtId="0" fontId="10" fillId="5" borderId="0" xfId="0" applyFont="1" applyFill="1" applyBorder="1" applyAlignment="1">
      <alignment horizontal="left" vertical="top" wrapText="1"/>
    </xf>
    <xf numFmtId="0" fontId="12" fillId="5" borderId="0" xfId="0" applyFont="1" applyFill="1" applyBorder="1" applyAlignment="1">
      <alignment horizontal="left" vertical="top" wrapText="1"/>
    </xf>
    <xf numFmtId="0" fontId="16" fillId="8" borderId="0" xfId="0" applyFont="1" applyFill="1" applyBorder="1" applyAlignment="1">
      <alignment horizontal="left" vertical="center" wrapText="1"/>
    </xf>
    <xf numFmtId="168" fontId="10" fillId="5" borderId="8" xfId="2" applyNumberFormat="1" applyFont="1" applyFill="1" applyBorder="1" applyAlignment="1">
      <alignment vertical="top"/>
    </xf>
    <xf numFmtId="168" fontId="12" fillId="5" borderId="8" xfId="2" applyNumberFormat="1" applyFont="1" applyFill="1" applyBorder="1" applyAlignment="1">
      <alignment vertical="top"/>
    </xf>
    <xf numFmtId="168" fontId="0" fillId="2" borderId="0" xfId="0" applyNumberFormat="1" applyFill="1" applyBorder="1"/>
    <xf numFmtId="0" fontId="0" fillId="2" borderId="0" xfId="0" applyFill="1" applyAlignment="1">
      <alignment horizontal="left" vertical="center" wrapText="1"/>
    </xf>
    <xf numFmtId="0" fontId="34" fillId="2" borderId="4" xfId="0" applyFont="1" applyFill="1" applyBorder="1" applyAlignment="1">
      <alignment horizontal="center" wrapText="1"/>
    </xf>
    <xf numFmtId="0" fontId="34" fillId="2" borderId="0" xfId="0" applyFont="1" applyFill="1" applyBorder="1" applyAlignment="1">
      <alignment horizontal="center" wrapText="1"/>
    </xf>
    <xf numFmtId="0" fontId="34" fillId="2" borderId="5" xfId="0" applyFont="1" applyFill="1" applyBorder="1" applyAlignment="1">
      <alignment horizontal="center" wrapText="1"/>
    </xf>
    <xf numFmtId="0" fontId="0" fillId="2" borderId="0" xfId="0" applyFill="1" applyAlignment="1">
      <alignment horizontal="center"/>
    </xf>
    <xf numFmtId="0" fontId="12" fillId="2" borderId="0" xfId="0" applyFont="1" applyFill="1" applyBorder="1" applyAlignment="1">
      <alignment horizontal="left" vertical="center" wrapText="1"/>
    </xf>
    <xf numFmtId="0" fontId="26" fillId="2" borderId="5" xfId="9" applyFont="1" applyFill="1" applyBorder="1" applyAlignment="1">
      <alignment vertical="center" wrapText="1"/>
    </xf>
    <xf numFmtId="0" fontId="16" fillId="2" borderId="0"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0" xfId="0" applyFont="1" applyFill="1" applyBorder="1" applyAlignment="1">
      <alignment horizontal="center" wrapText="1"/>
    </xf>
    <xf numFmtId="0" fontId="16" fillId="2" borderId="1" xfId="0" applyFont="1" applyFill="1" applyBorder="1" applyAlignment="1">
      <alignment horizontal="center" vertical="center" wrapText="1"/>
    </xf>
    <xf numFmtId="0" fontId="16" fillId="2" borderId="4" xfId="0" applyFont="1" applyFill="1" applyBorder="1" applyAlignment="1">
      <alignment horizontal="center" wrapText="1"/>
    </xf>
    <xf numFmtId="0" fontId="0" fillId="2" borderId="0" xfId="0" applyFill="1" applyAlignment="1">
      <alignment horizontal="left"/>
    </xf>
    <xf numFmtId="0" fontId="3" fillId="2" borderId="0" xfId="0" applyFont="1" applyFill="1" applyAlignment="1">
      <alignment horizontal="left" vertical="center" wrapText="1"/>
    </xf>
    <xf numFmtId="0" fontId="12" fillId="2" borderId="0"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26" fillId="2" borderId="0" xfId="9" applyFont="1" applyFill="1" applyBorder="1" applyAlignment="1">
      <alignment vertical="center" wrapText="1"/>
    </xf>
    <xf numFmtId="9" fontId="0" fillId="2" borderId="0" xfId="2" applyFont="1" applyFill="1" applyBorder="1"/>
    <xf numFmtId="9" fontId="9" fillId="2" borderId="0" xfId="2" applyFont="1" applyFill="1" applyBorder="1"/>
    <xf numFmtId="0" fontId="0" fillId="2" borderId="0" xfId="0" applyFill="1" applyBorder="1" applyAlignment="1">
      <alignment horizontal="right"/>
    </xf>
    <xf numFmtId="9" fontId="3" fillId="2" borderId="0" xfId="2" applyFont="1" applyFill="1" applyBorder="1"/>
    <xf numFmtId="0" fontId="10" fillId="2" borderId="0" xfId="0" applyFont="1" applyFill="1" applyAlignment="1">
      <alignment vertical="center" wrapText="1"/>
    </xf>
    <xf numFmtId="167" fontId="10" fillId="2" borderId="5" xfId="2" applyNumberFormat="1" applyFont="1" applyFill="1" applyBorder="1" applyAlignment="1">
      <alignment vertical="top"/>
    </xf>
    <xf numFmtId="167" fontId="10" fillId="2" borderId="6" xfId="2" applyNumberFormat="1" applyFont="1" applyFill="1" applyBorder="1" applyAlignment="1">
      <alignment vertical="top"/>
    </xf>
    <xf numFmtId="167" fontId="10" fillId="2" borderId="4" xfId="2" applyNumberFormat="1" applyFont="1" applyFill="1" applyBorder="1" applyAlignment="1">
      <alignment vertical="top"/>
    </xf>
    <xf numFmtId="167" fontId="12" fillId="2" borderId="5" xfId="2" applyNumberFormat="1" applyFont="1" applyFill="1" applyBorder="1" applyAlignment="1">
      <alignment vertical="top"/>
    </xf>
    <xf numFmtId="167" fontId="12" fillId="2" borderId="6" xfId="2" applyNumberFormat="1" applyFont="1" applyFill="1" applyBorder="1" applyAlignment="1">
      <alignment vertical="top"/>
    </xf>
    <xf numFmtId="167" fontId="12" fillId="2" borderId="4" xfId="2" applyNumberFormat="1" applyFont="1" applyFill="1" applyBorder="1" applyAlignment="1">
      <alignment vertical="top"/>
    </xf>
    <xf numFmtId="0" fontId="12" fillId="2" borderId="0" xfId="0" applyFont="1" applyFill="1" applyAlignment="1">
      <alignment horizontal="left" vertical="center" wrapText="1"/>
    </xf>
    <xf numFmtId="167" fontId="12" fillId="2" borderId="0" xfId="2" applyNumberFormat="1" applyFont="1" applyFill="1" applyBorder="1" applyAlignment="1">
      <alignment vertical="top"/>
    </xf>
    <xf numFmtId="0" fontId="16" fillId="2" borderId="2" xfId="0" applyFont="1" applyFill="1" applyBorder="1" applyAlignment="1">
      <alignment horizontal="right" wrapText="1"/>
    </xf>
    <xf numFmtId="3" fontId="10" fillId="5" borderId="2" xfId="2" applyNumberFormat="1" applyFont="1" applyFill="1" applyBorder="1" applyAlignment="1">
      <alignment vertical="top"/>
    </xf>
    <xf numFmtId="3" fontId="12" fillId="5" borderId="2" xfId="2" applyNumberFormat="1" applyFont="1" applyFill="1" applyBorder="1" applyAlignment="1">
      <alignment vertical="top"/>
    </xf>
    <xf numFmtId="3" fontId="10" fillId="5" borderId="1" xfId="2" applyNumberFormat="1" applyFont="1" applyFill="1" applyBorder="1" applyAlignment="1">
      <alignment vertical="top"/>
    </xf>
    <xf numFmtId="3" fontId="12" fillId="5" borderId="1" xfId="2" applyNumberFormat="1" applyFont="1" applyFill="1" applyBorder="1" applyAlignment="1">
      <alignment vertical="top"/>
    </xf>
    <xf numFmtId="167" fontId="10" fillId="5" borderId="1" xfId="2" applyNumberFormat="1" applyFont="1" applyFill="1" applyBorder="1" applyAlignment="1">
      <alignment vertical="top"/>
    </xf>
    <xf numFmtId="167" fontId="12" fillId="5" borderId="1" xfId="2" applyNumberFormat="1" applyFont="1" applyFill="1" applyBorder="1" applyAlignment="1">
      <alignment vertical="top"/>
    </xf>
    <xf numFmtId="167" fontId="10" fillId="5" borderId="2" xfId="2" applyNumberFormat="1" applyFont="1" applyFill="1" applyBorder="1" applyAlignment="1">
      <alignment vertical="top"/>
    </xf>
    <xf numFmtId="167" fontId="12" fillId="5" borderId="2" xfId="2" applyNumberFormat="1" applyFont="1" applyFill="1" applyBorder="1" applyAlignment="1">
      <alignment vertical="top"/>
    </xf>
    <xf numFmtId="168" fontId="10" fillId="5" borderId="10" xfId="2" applyNumberFormat="1" applyFont="1" applyFill="1" applyBorder="1" applyAlignment="1">
      <alignment vertical="top"/>
    </xf>
    <xf numFmtId="168" fontId="12" fillId="5" borderId="10" xfId="2" applyNumberFormat="1" applyFont="1" applyFill="1" applyBorder="1" applyAlignment="1">
      <alignment vertical="top"/>
    </xf>
    <xf numFmtId="168" fontId="0" fillId="2" borderId="1" xfId="2" applyNumberFormat="1" applyFont="1" applyFill="1" applyBorder="1"/>
    <xf numFmtId="168" fontId="0" fillId="2" borderId="0" xfId="2" applyNumberFormat="1" applyFont="1" applyFill="1" applyBorder="1"/>
    <xf numFmtId="168" fontId="0" fillId="2" borderId="2" xfId="2" applyNumberFormat="1" applyFont="1" applyFill="1" applyBorder="1"/>
    <xf numFmtId="168" fontId="3" fillId="2" borderId="1" xfId="2" applyNumberFormat="1" applyFont="1" applyFill="1" applyBorder="1"/>
    <xf numFmtId="168" fontId="3" fillId="2" borderId="0" xfId="2" applyNumberFormat="1" applyFont="1" applyFill="1" applyBorder="1"/>
    <xf numFmtId="168" fontId="3" fillId="2" borderId="2" xfId="2" applyNumberFormat="1" applyFont="1" applyFill="1" applyBorder="1"/>
    <xf numFmtId="3" fontId="10" fillId="5" borderId="2" xfId="0" applyNumberFormat="1" applyFont="1" applyFill="1" applyBorder="1" applyAlignment="1">
      <alignment vertical="center" wrapText="1"/>
    </xf>
    <xf numFmtId="3" fontId="3" fillId="2" borderId="2" xfId="0" applyNumberFormat="1" applyFont="1" applyFill="1" applyBorder="1" applyAlignment="1">
      <alignment vertical="center" wrapText="1"/>
    </xf>
    <xf numFmtId="3" fontId="0" fillId="2" borderId="2" xfId="0" applyNumberFormat="1" applyFill="1" applyBorder="1" applyAlignment="1">
      <alignment vertical="center" wrapText="1"/>
    </xf>
    <xf numFmtId="3" fontId="10" fillId="5" borderId="1" xfId="0" applyNumberFormat="1" applyFont="1" applyFill="1" applyBorder="1" applyAlignment="1">
      <alignment vertical="center" wrapText="1"/>
    </xf>
    <xf numFmtId="3" fontId="3" fillId="2" borderId="1" xfId="0" applyNumberFormat="1" applyFont="1" applyFill="1" applyBorder="1" applyAlignment="1">
      <alignment vertical="center" wrapText="1"/>
    </xf>
    <xf numFmtId="3" fontId="0" fillId="2" borderId="1" xfId="0" applyNumberFormat="1" applyFill="1" applyBorder="1" applyAlignment="1">
      <alignment vertical="center" wrapText="1"/>
    </xf>
    <xf numFmtId="0" fontId="16" fillId="0" borderId="8" xfId="0" applyFont="1" applyBorder="1" applyAlignment="1">
      <alignment horizontal="right" wrapText="1"/>
    </xf>
    <xf numFmtId="0" fontId="16" fillId="0" borderId="4" xfId="0" applyFont="1" applyBorder="1" applyAlignment="1">
      <alignment horizontal="left" wrapText="1"/>
    </xf>
    <xf numFmtId="3" fontId="10" fillId="5" borderId="2" xfId="0" applyNumberFormat="1" applyFont="1" applyFill="1" applyBorder="1" applyAlignment="1">
      <alignment horizontal="right" wrapText="1"/>
    </xf>
    <xf numFmtId="3" fontId="10" fillId="2" borderId="2" xfId="0" applyNumberFormat="1" applyFont="1" applyFill="1" applyBorder="1" applyAlignment="1">
      <alignment horizontal="right" wrapText="1"/>
    </xf>
    <xf numFmtId="0" fontId="10" fillId="5" borderId="0" xfId="0" applyFont="1" applyFill="1" applyBorder="1" applyAlignment="1">
      <alignment horizontal="left" wrapText="1"/>
    </xf>
    <xf numFmtId="0" fontId="10" fillId="0" borderId="0" xfId="0" applyFont="1" applyBorder="1" applyAlignment="1">
      <alignment horizontal="left" wrapText="1"/>
    </xf>
    <xf numFmtId="3" fontId="10" fillId="5" borderId="8" xfId="0" applyNumberFormat="1" applyFont="1" applyFill="1" applyBorder="1" applyAlignment="1">
      <alignment horizontal="right" wrapText="1"/>
    </xf>
    <xf numFmtId="3" fontId="10" fillId="2" borderId="8" xfId="0" applyNumberFormat="1" applyFont="1" applyFill="1" applyBorder="1" applyAlignment="1">
      <alignment horizontal="right" wrapText="1"/>
    </xf>
    <xf numFmtId="3" fontId="10" fillId="5" borderId="0" xfId="0" applyNumberFormat="1" applyFont="1" applyFill="1" applyBorder="1" applyAlignment="1">
      <alignment horizontal="right" vertical="top" wrapText="1"/>
    </xf>
    <xf numFmtId="3" fontId="10" fillId="2" borderId="0" xfId="0" applyNumberFormat="1" applyFont="1" applyFill="1" applyBorder="1" applyAlignment="1">
      <alignment horizontal="right" vertical="top" wrapText="1"/>
    </xf>
    <xf numFmtId="168" fontId="10" fillId="5" borderId="8" xfId="0" applyNumberFormat="1" applyFont="1" applyFill="1" applyBorder="1" applyAlignment="1">
      <alignment horizontal="right" wrapText="1"/>
    </xf>
    <xf numFmtId="168" fontId="10" fillId="5" borderId="2" xfId="0" applyNumberFormat="1" applyFont="1" applyFill="1" applyBorder="1" applyAlignment="1">
      <alignment horizontal="right" wrapText="1"/>
    </xf>
    <xf numFmtId="168" fontId="10" fillId="2" borderId="8" xfId="0" applyNumberFormat="1" applyFont="1" applyFill="1" applyBorder="1" applyAlignment="1">
      <alignment horizontal="right" wrapText="1"/>
    </xf>
    <xf numFmtId="168" fontId="10" fillId="2" borderId="2" xfId="0" applyNumberFormat="1" applyFont="1" applyFill="1" applyBorder="1" applyAlignment="1">
      <alignment horizontal="right" wrapText="1"/>
    </xf>
    <xf numFmtId="168" fontId="10" fillId="5" borderId="0" xfId="0" applyNumberFormat="1" applyFont="1" applyFill="1" applyBorder="1" applyAlignment="1">
      <alignment horizontal="right" vertical="top" wrapText="1"/>
    </xf>
    <xf numFmtId="168" fontId="10" fillId="2" borderId="0" xfId="0" applyNumberFormat="1" applyFont="1" applyFill="1" applyBorder="1" applyAlignment="1">
      <alignment horizontal="right" vertical="top" wrapText="1"/>
    </xf>
    <xf numFmtId="0" fontId="16" fillId="0" borderId="1" xfId="0" applyFont="1" applyBorder="1" applyAlignment="1">
      <alignment horizontal="right" wrapText="1"/>
    </xf>
    <xf numFmtId="0" fontId="33" fillId="2" borderId="0" xfId="0" applyFont="1" applyFill="1" applyAlignment="1"/>
    <xf numFmtId="166" fontId="10" fillId="5" borderId="10" xfId="1" applyNumberFormat="1" applyFont="1" applyFill="1" applyBorder="1" applyAlignment="1">
      <alignment horizontal="right" vertical="center"/>
    </xf>
    <xf numFmtId="166" fontId="10" fillId="2" borderId="10" xfId="1" applyNumberFormat="1" applyFont="1" applyFill="1" applyBorder="1" applyAlignment="1">
      <alignment horizontal="right" vertical="center"/>
    </xf>
    <xf numFmtId="0" fontId="16" fillId="2" borderId="1" xfId="0" applyFont="1" applyFill="1" applyBorder="1" applyAlignment="1">
      <alignment horizontal="right" wrapText="1"/>
    </xf>
    <xf numFmtId="165" fontId="10" fillId="5" borderId="8" xfId="1" applyNumberFormat="1" applyFont="1" applyFill="1" applyBorder="1" applyAlignment="1">
      <alignment horizontal="right" vertical="center"/>
    </xf>
    <xf numFmtId="165" fontId="10" fillId="2" borderId="8" xfId="1" applyNumberFormat="1" applyFont="1" applyFill="1" applyBorder="1" applyAlignment="1">
      <alignment horizontal="right" vertical="center"/>
    </xf>
    <xf numFmtId="165" fontId="12" fillId="2" borderId="8" xfId="1" applyNumberFormat="1" applyFont="1" applyFill="1" applyBorder="1" applyAlignment="1">
      <alignment horizontal="right" vertical="center"/>
    </xf>
    <xf numFmtId="167" fontId="10" fillId="2" borderId="2" xfId="2" applyNumberFormat="1" applyFont="1" applyFill="1" applyBorder="1"/>
    <xf numFmtId="167" fontId="11" fillId="2" borderId="1" xfId="2" applyNumberFormat="1" applyFont="1" applyFill="1" applyBorder="1"/>
    <xf numFmtId="167" fontId="11" fillId="2" borderId="0" xfId="2" applyNumberFormat="1" applyFont="1" applyFill="1" applyBorder="1"/>
    <xf numFmtId="167" fontId="11" fillId="2" borderId="2" xfId="2" applyNumberFormat="1" applyFont="1" applyFill="1" applyBorder="1"/>
    <xf numFmtId="0" fontId="3" fillId="2" borderId="0" xfId="0" applyFont="1" applyFill="1" applyAlignment="1">
      <alignment wrapText="1"/>
    </xf>
    <xf numFmtId="166" fontId="12" fillId="2" borderId="10" xfId="1" applyNumberFormat="1" applyFont="1" applyFill="1" applyBorder="1" applyAlignment="1">
      <alignment horizontal="right" vertical="center"/>
    </xf>
    <xf numFmtId="166" fontId="10" fillId="5" borderId="8" xfId="1" applyNumberFormat="1" applyFont="1" applyFill="1" applyBorder="1" applyAlignment="1">
      <alignment horizontal="right" vertical="center"/>
    </xf>
    <xf numFmtId="166" fontId="10" fillId="2" borderId="8" xfId="1" applyNumberFormat="1" applyFont="1" applyFill="1" applyBorder="1" applyAlignment="1">
      <alignment horizontal="right" vertical="center"/>
    </xf>
    <xf numFmtId="166" fontId="12" fillId="2" borderId="8" xfId="1" applyNumberFormat="1" applyFont="1" applyFill="1" applyBorder="1" applyAlignment="1">
      <alignment horizontal="right" vertical="center"/>
    </xf>
    <xf numFmtId="0" fontId="12" fillId="5" borderId="5" xfId="0" applyFont="1" applyFill="1" applyBorder="1" applyAlignment="1">
      <alignment vertical="center" wrapText="1"/>
    </xf>
    <xf numFmtId="0" fontId="10" fillId="5" borderId="10" xfId="1" applyNumberFormat="1" applyFont="1" applyFill="1" applyBorder="1"/>
    <xf numFmtId="0" fontId="10" fillId="2" borderId="2" xfId="1" applyNumberFormat="1" applyFont="1" applyFill="1" applyBorder="1" applyAlignment="1">
      <alignment horizontal="right"/>
    </xf>
    <xf numFmtId="165" fontId="12" fillId="2" borderId="10" xfId="1" applyNumberFormat="1" applyFont="1" applyFill="1" applyBorder="1"/>
    <xf numFmtId="0" fontId="10" fillId="5" borderId="4" xfId="0" applyFont="1" applyFill="1" applyBorder="1" applyAlignment="1">
      <alignment horizontal="left"/>
    </xf>
    <xf numFmtId="0" fontId="12" fillId="2" borderId="4" xfId="0" applyFont="1" applyFill="1" applyBorder="1" applyAlignment="1">
      <alignment horizontal="left"/>
    </xf>
    <xf numFmtId="167" fontId="0" fillId="2" borderId="1" xfId="0" applyNumberFormat="1" applyFill="1" applyBorder="1"/>
    <xf numFmtId="167" fontId="0" fillId="2" borderId="0" xfId="0" applyNumberFormat="1" applyFill="1" applyBorder="1"/>
    <xf numFmtId="168" fontId="12" fillId="2" borderId="0" xfId="2" applyNumberFormat="1" applyFont="1" applyFill="1" applyBorder="1" applyAlignment="1">
      <alignment vertical="top"/>
    </xf>
    <xf numFmtId="167" fontId="12" fillId="2" borderId="0" xfId="2" applyNumberFormat="1" applyFont="1" applyFill="1" applyBorder="1" applyAlignment="1">
      <alignment vertical="top" wrapText="1"/>
    </xf>
    <xf numFmtId="167" fontId="12" fillId="2" borderId="1" xfId="2" applyNumberFormat="1" applyFont="1" applyFill="1" applyBorder="1" applyAlignment="1">
      <alignment vertical="center"/>
    </xf>
    <xf numFmtId="167" fontId="12" fillId="5" borderId="1" xfId="2" applyNumberFormat="1" applyFont="1" applyFill="1" applyBorder="1" applyAlignment="1">
      <alignment vertical="center"/>
    </xf>
    <xf numFmtId="167" fontId="0" fillId="5" borderId="1" xfId="0" applyNumberFormat="1" applyFill="1" applyBorder="1"/>
    <xf numFmtId="167" fontId="0" fillId="5" borderId="0" xfId="0" applyNumberFormat="1" applyFill="1" applyBorder="1"/>
    <xf numFmtId="167" fontId="0" fillId="5" borderId="2" xfId="0" applyNumberFormat="1" applyFill="1" applyBorder="1"/>
    <xf numFmtId="167" fontId="3" fillId="5" borderId="1" xfId="0" applyNumberFormat="1" applyFont="1" applyFill="1" applyBorder="1"/>
    <xf numFmtId="167" fontId="3" fillId="5" borderId="0" xfId="0" applyNumberFormat="1" applyFont="1" applyFill="1" applyBorder="1"/>
    <xf numFmtId="167" fontId="3" fillId="5" borderId="2" xfId="0" applyNumberFormat="1" applyFont="1" applyFill="1" applyBorder="1"/>
    <xf numFmtId="0" fontId="16" fillId="2" borderId="8"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4" xfId="0" applyFont="1" applyFill="1" applyBorder="1" applyAlignment="1">
      <alignment horizontal="center" vertical="center" wrapText="1"/>
    </xf>
    <xf numFmtId="170" fontId="10" fillId="5" borderId="0" xfId="0" applyNumberFormat="1" applyFont="1" applyFill="1" applyBorder="1" applyAlignment="1">
      <alignment vertical="center" wrapText="1"/>
    </xf>
    <xf numFmtId="170" fontId="3" fillId="2" borderId="0" xfId="0" applyNumberFormat="1" applyFont="1" applyFill="1" applyBorder="1" applyAlignment="1">
      <alignment vertical="center" wrapText="1"/>
    </xf>
    <xf numFmtId="170" fontId="0" fillId="2" borderId="0" xfId="0" applyNumberFormat="1" applyFill="1" applyBorder="1" applyAlignment="1">
      <alignment vertical="center" wrapText="1"/>
    </xf>
    <xf numFmtId="167" fontId="10" fillId="5" borderId="2" xfId="2" applyNumberFormat="1" applyFont="1" applyFill="1" applyBorder="1"/>
    <xf numFmtId="167" fontId="11" fillId="5" borderId="1" xfId="2" applyNumberFormat="1" applyFont="1" applyFill="1" applyBorder="1"/>
    <xf numFmtId="167" fontId="11" fillId="5" borderId="0" xfId="2" applyNumberFormat="1" applyFont="1" applyFill="1" applyBorder="1"/>
    <xf numFmtId="167" fontId="10" fillId="2" borderId="0" xfId="2" applyNumberFormat="1" applyFont="1" applyFill="1" applyBorder="1" applyAlignment="1">
      <alignment vertical="top"/>
    </xf>
    <xf numFmtId="0" fontId="16" fillId="8" borderId="0" xfId="0" applyFont="1" applyFill="1" applyBorder="1" applyAlignment="1">
      <alignment horizontal="left" wrapText="1"/>
    </xf>
    <xf numFmtId="167" fontId="8" fillId="7" borderId="1" xfId="5" applyNumberFormat="1" applyFont="1" applyFill="1" applyBorder="1" applyAlignment="1">
      <alignment vertical="top"/>
    </xf>
    <xf numFmtId="167" fontId="8" fillId="2" borderId="1" xfId="5" applyNumberFormat="1" applyFont="1" applyFill="1" applyBorder="1"/>
    <xf numFmtId="167" fontId="11" fillId="7" borderId="1" xfId="5" applyNumberFormat="1" applyFont="1" applyFill="1" applyBorder="1" applyAlignment="1">
      <alignment vertical="top"/>
    </xf>
    <xf numFmtId="167" fontId="11" fillId="2" borderId="1" xfId="5" applyNumberFormat="1" applyFont="1" applyFill="1" applyBorder="1"/>
    <xf numFmtId="3" fontId="8" fillId="2" borderId="1" xfId="0" applyNumberFormat="1" applyFont="1" applyFill="1" applyBorder="1"/>
    <xf numFmtId="0" fontId="0" fillId="0" borderId="0" xfId="0" applyBorder="1" applyAlignment="1">
      <alignment vertical="center"/>
    </xf>
    <xf numFmtId="0" fontId="16" fillId="5" borderId="1" xfId="0" applyFont="1" applyFill="1" applyBorder="1" applyAlignment="1">
      <alignment horizontal="left" wrapText="1" indent="3"/>
    </xf>
    <xf numFmtId="3" fontId="8" fillId="7" borderId="1" xfId="6" applyNumberFormat="1" applyFont="1" applyFill="1" applyBorder="1" applyAlignment="1">
      <alignment horizontal="right"/>
    </xf>
    <xf numFmtId="3" fontId="8" fillId="2" borderId="1" xfId="0" applyNumberFormat="1" applyFont="1" applyFill="1" applyBorder="1" applyAlignment="1">
      <alignment horizontal="right"/>
    </xf>
    <xf numFmtId="3" fontId="11" fillId="2" borderId="1" xfId="0" applyNumberFormat="1" applyFont="1" applyFill="1" applyBorder="1" applyAlignment="1">
      <alignment horizontal="right"/>
    </xf>
    <xf numFmtId="3" fontId="11" fillId="7" borderId="1" xfId="6" applyNumberFormat="1" applyFont="1" applyFill="1" applyBorder="1" applyAlignment="1">
      <alignment horizontal="right"/>
    </xf>
    <xf numFmtId="168" fontId="11" fillId="7" borderId="1" xfId="6" applyNumberFormat="1" applyFont="1" applyFill="1" applyBorder="1" applyAlignment="1">
      <alignment horizontal="right"/>
    </xf>
    <xf numFmtId="0" fontId="16" fillId="5" borderId="1" xfId="0" applyFont="1" applyFill="1" applyBorder="1" applyAlignment="1">
      <alignment wrapText="1"/>
    </xf>
    <xf numFmtId="168" fontId="8" fillId="7" borderId="1" xfId="6" applyNumberFormat="1" applyFont="1" applyFill="1" applyBorder="1" applyAlignment="1">
      <alignment horizontal="right"/>
    </xf>
    <xf numFmtId="168" fontId="8" fillId="2" borderId="1" xfId="0" applyNumberFormat="1" applyFont="1" applyFill="1" applyBorder="1" applyAlignment="1">
      <alignment horizontal="right"/>
    </xf>
    <xf numFmtId="168" fontId="11" fillId="2" borderId="1" xfId="0" applyNumberFormat="1" applyFont="1" applyFill="1" applyBorder="1" applyAlignment="1">
      <alignment horizontal="right"/>
    </xf>
    <xf numFmtId="0" fontId="16" fillId="2" borderId="11" xfId="0" applyFont="1" applyFill="1" applyBorder="1" applyAlignment="1">
      <alignment horizontal="left" wrapText="1" indent="3"/>
    </xf>
    <xf numFmtId="3" fontId="8" fillId="7" borderId="11" xfId="6" applyNumberFormat="1" applyFont="1" applyFill="1" applyBorder="1" applyAlignment="1">
      <alignment horizontal="right"/>
    </xf>
    <xf numFmtId="3" fontId="8" fillId="2" borderId="11" xfId="0" applyNumberFormat="1" applyFont="1" applyFill="1" applyBorder="1" applyAlignment="1">
      <alignment horizontal="right"/>
    </xf>
    <xf numFmtId="3" fontId="11" fillId="2" borderId="11" xfId="0" applyNumberFormat="1" applyFont="1" applyFill="1" applyBorder="1" applyAlignment="1">
      <alignment horizontal="right"/>
    </xf>
    <xf numFmtId="3" fontId="11" fillId="7" borderId="11" xfId="6" applyNumberFormat="1" applyFont="1" applyFill="1" applyBorder="1" applyAlignment="1">
      <alignment horizontal="right"/>
    </xf>
    <xf numFmtId="168" fontId="11" fillId="7" borderId="1" xfId="6" applyNumberFormat="1" applyFont="1" applyFill="1" applyBorder="1" applyAlignment="1">
      <alignment horizontal="right" vertical="center"/>
    </xf>
    <xf numFmtId="168" fontId="11" fillId="7" borderId="11" xfId="6" applyNumberFormat="1" applyFont="1" applyFill="1" applyBorder="1" applyAlignment="1">
      <alignment horizontal="right" vertical="center"/>
    </xf>
    <xf numFmtId="0" fontId="1" fillId="0" borderId="0" xfId="0" applyFont="1" applyBorder="1"/>
    <xf numFmtId="0" fontId="1" fillId="2" borderId="0" xfId="0" applyFont="1" applyFill="1" applyBorder="1"/>
    <xf numFmtId="165" fontId="10" fillId="2" borderId="4" xfId="1" applyNumberFormat="1" applyFont="1" applyFill="1" applyBorder="1" applyAlignment="1">
      <alignment horizontal="right" vertical="center"/>
    </xf>
    <xf numFmtId="165" fontId="12" fillId="2" borderId="4" xfId="1" applyNumberFormat="1" applyFont="1" applyFill="1" applyBorder="1" applyAlignment="1">
      <alignment horizontal="right" vertical="center"/>
    </xf>
    <xf numFmtId="166" fontId="10" fillId="5" borderId="5" xfId="1" applyNumberFormat="1" applyFont="1" applyFill="1" applyBorder="1" applyAlignment="1">
      <alignment horizontal="right" vertical="center"/>
    </xf>
    <xf numFmtId="167" fontId="12" fillId="2" borderId="2" xfId="2" applyNumberFormat="1" applyFont="1" applyFill="1" applyBorder="1"/>
    <xf numFmtId="0" fontId="35" fillId="2" borderId="0" xfId="0" applyFont="1" applyFill="1"/>
    <xf numFmtId="0" fontId="0" fillId="2" borderId="0" xfId="0" applyFont="1" applyFill="1" applyBorder="1"/>
    <xf numFmtId="0" fontId="16" fillId="2" borderId="5" xfId="0" applyFont="1" applyFill="1" applyBorder="1" applyAlignment="1">
      <alignment horizontal="center" wrapText="1"/>
    </xf>
    <xf numFmtId="0" fontId="0" fillId="2" borderId="0" xfId="0" applyFont="1" applyFill="1" applyAlignment="1"/>
    <xf numFmtId="0" fontId="3" fillId="0" borderId="0" xfId="0" applyFont="1" applyAlignment="1"/>
    <xf numFmtId="0" fontId="0" fillId="0" borderId="0" xfId="0" applyFont="1"/>
    <xf numFmtId="0" fontId="0" fillId="2" borderId="0" xfId="0" applyFont="1" applyFill="1" applyAlignment="1">
      <alignment wrapText="1"/>
    </xf>
    <xf numFmtId="167" fontId="0" fillId="5" borderId="1" xfId="2" applyNumberFormat="1" applyFont="1" applyFill="1" applyBorder="1"/>
    <xf numFmtId="167" fontId="0" fillId="5" borderId="0" xfId="2" applyNumberFormat="1" applyFont="1" applyFill="1" applyBorder="1"/>
    <xf numFmtId="167" fontId="0" fillId="5" borderId="2" xfId="2" applyNumberFormat="1" applyFont="1" applyFill="1" applyBorder="1"/>
    <xf numFmtId="167" fontId="3" fillId="5" borderId="1" xfId="2" applyNumberFormat="1" applyFont="1" applyFill="1" applyBorder="1"/>
    <xf numFmtId="167" fontId="3" fillId="5" borderId="0" xfId="2" applyNumberFormat="1" applyFont="1" applyFill="1" applyBorder="1"/>
    <xf numFmtId="167" fontId="3" fillId="5" borderId="2" xfId="2" applyNumberFormat="1" applyFont="1" applyFill="1" applyBorder="1"/>
    <xf numFmtId="0" fontId="16" fillId="2" borderId="1" xfId="0" applyFont="1" applyFill="1" applyBorder="1" applyAlignment="1">
      <alignment horizontal="left" vertical="center" wrapText="1"/>
    </xf>
    <xf numFmtId="0" fontId="11" fillId="2" borderId="0" xfId="0" applyFont="1" applyFill="1" applyBorder="1" applyAlignment="1">
      <alignment vertical="center"/>
    </xf>
    <xf numFmtId="3" fontId="3" fillId="2" borderId="1" xfId="2" applyNumberFormat="1" applyFont="1" applyFill="1" applyBorder="1" applyAlignment="1">
      <alignment vertical="center"/>
    </xf>
    <xf numFmtId="3" fontId="3" fillId="2" borderId="0" xfId="2" applyNumberFormat="1" applyFont="1" applyFill="1" applyBorder="1" applyAlignment="1">
      <alignment vertical="center"/>
    </xf>
    <xf numFmtId="3" fontId="3" fillId="2" borderId="2" xfId="2" applyNumberFormat="1" applyFont="1" applyFill="1" applyBorder="1" applyAlignment="1">
      <alignment vertical="center"/>
    </xf>
    <xf numFmtId="167" fontId="3" fillId="2" borderId="1" xfId="2" applyNumberFormat="1" applyFont="1" applyFill="1" applyBorder="1" applyAlignment="1">
      <alignment vertical="center"/>
    </xf>
    <xf numFmtId="167" fontId="3" fillId="2" borderId="0" xfId="2" applyNumberFormat="1" applyFont="1" applyFill="1" applyBorder="1" applyAlignment="1">
      <alignment vertical="center"/>
    </xf>
    <xf numFmtId="167" fontId="3" fillId="2" borderId="2" xfId="2" applyNumberFormat="1" applyFont="1" applyFill="1" applyBorder="1" applyAlignment="1">
      <alignment vertical="center"/>
    </xf>
    <xf numFmtId="167" fontId="12" fillId="2" borderId="5" xfId="2" applyNumberFormat="1" applyFont="1" applyFill="1" applyBorder="1" applyAlignment="1">
      <alignment vertical="center"/>
    </xf>
    <xf numFmtId="167" fontId="12" fillId="2" borderId="8" xfId="2" applyNumberFormat="1" applyFont="1" applyFill="1" applyBorder="1" applyAlignment="1">
      <alignment vertical="center"/>
    </xf>
    <xf numFmtId="164" fontId="0" fillId="2" borderId="0" xfId="0" applyNumberFormat="1" applyFill="1" applyAlignment="1">
      <alignment vertical="center"/>
    </xf>
    <xf numFmtId="0" fontId="16" fillId="0" borderId="6" xfId="0" applyFont="1" applyBorder="1" applyAlignment="1">
      <alignment horizontal="left" vertical="center" wrapText="1"/>
    </xf>
    <xf numFmtId="0" fontId="16" fillId="0" borderId="4" xfId="0" applyFont="1" applyBorder="1" applyAlignment="1">
      <alignment horizontal="left" vertical="center" wrapText="1"/>
    </xf>
    <xf numFmtId="0" fontId="10" fillId="0" borderId="0" xfId="0" applyFont="1" applyBorder="1" applyAlignment="1">
      <alignment horizontal="left" vertical="center" wrapText="1"/>
    </xf>
    <xf numFmtId="3" fontId="10" fillId="2" borderId="8" xfId="0" applyNumberFormat="1" applyFont="1" applyFill="1" applyBorder="1" applyAlignment="1">
      <alignment horizontal="right" vertical="center" wrapText="1"/>
    </xf>
    <xf numFmtId="3" fontId="10" fillId="2" borderId="5" xfId="0" applyNumberFormat="1" applyFont="1" applyFill="1" applyBorder="1" applyAlignment="1">
      <alignment horizontal="right" vertical="center" wrapText="1"/>
    </xf>
    <xf numFmtId="3" fontId="10" fillId="2" borderId="2" xfId="0" applyNumberFormat="1" applyFont="1" applyFill="1" applyBorder="1" applyAlignment="1">
      <alignment horizontal="right" vertical="center" wrapText="1"/>
    </xf>
    <xf numFmtId="3" fontId="10" fillId="2" borderId="0" xfId="0" applyNumberFormat="1" applyFont="1" applyFill="1" applyBorder="1" applyAlignment="1">
      <alignment horizontal="right" vertical="center" wrapText="1"/>
    </xf>
    <xf numFmtId="168" fontId="10" fillId="2" borderId="8" xfId="0" applyNumberFormat="1" applyFont="1" applyFill="1" applyBorder="1" applyAlignment="1">
      <alignment horizontal="right" vertical="center" wrapText="1"/>
    </xf>
    <xf numFmtId="168" fontId="10" fillId="2" borderId="5" xfId="0" applyNumberFormat="1" applyFont="1" applyFill="1" applyBorder="1" applyAlignment="1">
      <alignment horizontal="right" vertical="center" wrapText="1"/>
    </xf>
    <xf numFmtId="168" fontId="10" fillId="2" borderId="2" xfId="0" applyNumberFormat="1" applyFont="1" applyFill="1" applyBorder="1" applyAlignment="1">
      <alignment horizontal="right" vertical="center" wrapText="1"/>
    </xf>
    <xf numFmtId="168" fontId="10" fillId="2" borderId="0" xfId="0" applyNumberFormat="1" applyFont="1" applyFill="1" applyBorder="1" applyAlignment="1">
      <alignment horizontal="right" vertical="center" wrapText="1"/>
    </xf>
    <xf numFmtId="0" fontId="0" fillId="2" borderId="0" xfId="0" applyFill="1" applyAlignment="1">
      <alignment horizontal="right" vertical="center"/>
    </xf>
    <xf numFmtId="3" fontId="12" fillId="2" borderId="8" xfId="0" applyNumberFormat="1" applyFont="1" applyFill="1" applyBorder="1" applyAlignment="1">
      <alignment horizontal="right" wrapText="1"/>
    </xf>
    <xf numFmtId="3" fontId="12" fillId="2" borderId="5" xfId="0" applyNumberFormat="1" applyFont="1" applyFill="1" applyBorder="1" applyAlignment="1">
      <alignment horizontal="right" wrapText="1"/>
    </xf>
    <xf numFmtId="3" fontId="12" fillId="2" borderId="2" xfId="0" applyNumberFormat="1" applyFont="1" applyFill="1" applyBorder="1" applyAlignment="1">
      <alignment horizontal="right" wrapText="1"/>
    </xf>
    <xf numFmtId="3" fontId="12" fillId="2" borderId="0" xfId="0" applyNumberFormat="1" applyFont="1" applyFill="1" applyBorder="1" applyAlignment="1">
      <alignment horizontal="right" vertical="top" wrapText="1"/>
    </xf>
    <xf numFmtId="168" fontId="12" fillId="2" borderId="8" xfId="0" applyNumberFormat="1" applyFont="1" applyFill="1" applyBorder="1" applyAlignment="1">
      <alignment horizontal="right" wrapText="1"/>
    </xf>
    <xf numFmtId="168" fontId="12" fillId="2" borderId="5" xfId="0" applyNumberFormat="1" applyFont="1" applyFill="1" applyBorder="1" applyAlignment="1">
      <alignment horizontal="right" wrapText="1"/>
    </xf>
    <xf numFmtId="168" fontId="12" fillId="2" borderId="2" xfId="0" applyNumberFormat="1" applyFont="1" applyFill="1" applyBorder="1" applyAlignment="1">
      <alignment horizontal="right" wrapText="1"/>
    </xf>
    <xf numFmtId="168" fontId="12" fillId="2" borderId="0" xfId="0" applyNumberFormat="1" applyFont="1" applyFill="1" applyBorder="1" applyAlignment="1">
      <alignment horizontal="right" vertical="top" wrapText="1"/>
    </xf>
    <xf numFmtId="168" fontId="10" fillId="2" borderId="0" xfId="0" applyNumberFormat="1" applyFont="1" applyFill="1" applyBorder="1" applyAlignment="1">
      <alignment horizontal="right" wrapText="1"/>
    </xf>
    <xf numFmtId="168" fontId="10" fillId="5" borderId="0" xfId="0" applyNumberFormat="1" applyFont="1" applyFill="1" applyBorder="1" applyAlignment="1">
      <alignment horizontal="right" wrapText="1"/>
    </xf>
    <xf numFmtId="168" fontId="12" fillId="2" borderId="0" xfId="0" applyNumberFormat="1" applyFont="1" applyFill="1" applyBorder="1" applyAlignment="1">
      <alignment horizontal="right" wrapText="1"/>
    </xf>
    <xf numFmtId="0" fontId="0" fillId="2" borderId="0" xfId="0" applyFill="1" applyBorder="1" applyAlignment="1">
      <alignment horizontal="right" vertical="center"/>
    </xf>
    <xf numFmtId="164" fontId="8" fillId="2" borderId="0" xfId="5" applyNumberFormat="1" applyFont="1" applyFill="1" applyBorder="1" applyAlignment="1">
      <alignment vertical="center"/>
    </xf>
    <xf numFmtId="164" fontId="10" fillId="2" borderId="0" xfId="0" applyNumberFormat="1" applyFont="1" applyFill="1" applyBorder="1" applyAlignment="1">
      <alignment vertical="center"/>
    </xf>
    <xf numFmtId="164" fontId="10" fillId="2" borderId="1" xfId="0" applyNumberFormat="1" applyFont="1" applyFill="1" applyBorder="1" applyAlignment="1">
      <alignment vertical="center"/>
    </xf>
    <xf numFmtId="1" fontId="12" fillId="2" borderId="0" xfId="1" applyNumberFormat="1" applyFont="1" applyFill="1" applyBorder="1" applyAlignment="1">
      <alignment horizontal="right" vertical="center"/>
    </xf>
    <xf numFmtId="1" fontId="0" fillId="2" borderId="1" xfId="0" applyNumberFormat="1" applyFill="1" applyBorder="1"/>
    <xf numFmtId="1" fontId="0" fillId="2" borderId="0" xfId="0" applyNumberFormat="1" applyFill="1" applyBorder="1"/>
    <xf numFmtId="167" fontId="10" fillId="5" borderId="8" xfId="1" applyNumberFormat="1" applyFont="1" applyFill="1" applyBorder="1" applyAlignment="1">
      <alignment horizontal="right" vertical="center"/>
    </xf>
    <xf numFmtId="167" fontId="10" fillId="2" borderId="8" xfId="1" applyNumberFormat="1" applyFont="1" applyFill="1" applyBorder="1" applyAlignment="1">
      <alignment horizontal="right" vertical="center"/>
    </xf>
    <xf numFmtId="167" fontId="12" fillId="2" borderId="8" xfId="1" applyNumberFormat="1" applyFont="1" applyFill="1" applyBorder="1" applyAlignment="1">
      <alignment horizontal="right" vertical="center"/>
    </xf>
    <xf numFmtId="167" fontId="12" fillId="2" borderId="6" xfId="1" applyNumberFormat="1" applyFont="1" applyFill="1" applyBorder="1" applyAlignment="1">
      <alignment horizontal="right" vertical="center"/>
    </xf>
    <xf numFmtId="167" fontId="12" fillId="5" borderId="8" xfId="1" applyNumberFormat="1" applyFont="1" applyFill="1" applyBorder="1" applyAlignment="1">
      <alignment horizontal="right" vertical="center"/>
    </xf>
    <xf numFmtId="167" fontId="12" fillId="5" borderId="6" xfId="1" applyNumberFormat="1" applyFont="1" applyFill="1" applyBorder="1" applyAlignment="1">
      <alignment horizontal="right" vertical="center"/>
    </xf>
    <xf numFmtId="167" fontId="12" fillId="2" borderId="0" xfId="1" applyNumberFormat="1" applyFont="1" applyFill="1" applyBorder="1" applyAlignment="1">
      <alignment horizontal="right" vertical="center"/>
    </xf>
    <xf numFmtId="0" fontId="12" fillId="2" borderId="0" xfId="1" applyNumberFormat="1" applyFont="1" applyFill="1" applyBorder="1" applyAlignment="1">
      <alignment horizontal="right" vertical="center"/>
    </xf>
    <xf numFmtId="3" fontId="12" fillId="2" borderId="0" xfId="1" applyNumberFormat="1" applyFont="1" applyFill="1" applyBorder="1" applyAlignment="1">
      <alignment horizontal="right" vertical="center"/>
    </xf>
    <xf numFmtId="0" fontId="16" fillId="2" borderId="5" xfId="0" applyFont="1" applyFill="1" applyBorder="1" applyAlignment="1">
      <alignment horizontal="right" vertical="center" wrapText="1"/>
    </xf>
    <xf numFmtId="0" fontId="16" fillId="2" borderId="10" xfId="0" applyFont="1" applyFill="1" applyBorder="1" applyAlignment="1">
      <alignment horizontal="right" vertical="center" wrapText="1"/>
    </xf>
    <xf numFmtId="0" fontId="22" fillId="2" borderId="0" xfId="8" applyFill="1" applyAlignment="1">
      <alignment vertical="center"/>
    </xf>
    <xf numFmtId="0" fontId="38" fillId="2" borderId="0" xfId="8" applyFont="1" applyFill="1" applyAlignment="1">
      <alignment vertical="center"/>
    </xf>
    <xf numFmtId="165" fontId="10" fillId="5" borderId="10" xfId="1" applyNumberFormat="1" applyFont="1" applyFill="1" applyBorder="1" applyAlignment="1">
      <alignment horizontal="right" vertical="center"/>
    </xf>
    <xf numFmtId="165" fontId="10" fillId="2" borderId="2" xfId="1" applyNumberFormat="1" applyFont="1" applyFill="1" applyBorder="1" applyAlignment="1">
      <alignment horizontal="right" vertical="center"/>
    </xf>
    <xf numFmtId="0" fontId="8" fillId="2" borderId="0" xfId="8" applyFont="1" applyFill="1" applyAlignment="1">
      <alignment vertical="center" wrapText="1"/>
    </xf>
    <xf numFmtId="0" fontId="8" fillId="6" borderId="0" xfId="8" applyFont="1" applyFill="1" applyAlignment="1">
      <alignment vertical="center" wrapText="1"/>
    </xf>
    <xf numFmtId="165" fontId="12" fillId="2" borderId="10" xfId="1" applyNumberFormat="1" applyFont="1" applyFill="1" applyBorder="1" applyAlignment="1">
      <alignment horizontal="right" vertical="center"/>
    </xf>
    <xf numFmtId="165" fontId="12" fillId="2" borderId="8" xfId="1" applyNumberFormat="1" applyFont="1" applyFill="1" applyBorder="1" applyAlignment="1">
      <alignment vertical="center"/>
    </xf>
    <xf numFmtId="165" fontId="12" fillId="2" borderId="6" xfId="1" applyNumberFormat="1" applyFont="1" applyFill="1" applyBorder="1" applyAlignment="1">
      <alignment vertical="center"/>
    </xf>
    <xf numFmtId="165" fontId="12" fillId="2" borderId="10" xfId="1" applyNumberFormat="1" applyFont="1" applyFill="1" applyBorder="1" applyAlignment="1">
      <alignment vertical="center"/>
    </xf>
    <xf numFmtId="164" fontId="12" fillId="2" borderId="5" xfId="2" applyNumberFormat="1" applyFont="1" applyFill="1" applyBorder="1" applyAlignment="1">
      <alignment vertical="center"/>
    </xf>
    <xf numFmtId="164" fontId="12" fillId="2" borderId="6" xfId="2" applyNumberFormat="1" applyFont="1" applyFill="1" applyBorder="1" applyAlignment="1">
      <alignment vertical="center"/>
    </xf>
    <xf numFmtId="164" fontId="10" fillId="5" borderId="0" xfId="2" applyNumberFormat="1" applyFont="1" applyFill="1" applyBorder="1" applyAlignment="1">
      <alignment horizontal="left" vertical="center" wrapText="1"/>
    </xf>
    <xf numFmtId="167" fontId="10" fillId="5" borderId="8" xfId="2" applyNumberFormat="1" applyFont="1" applyFill="1" applyBorder="1" applyAlignment="1">
      <alignment horizontal="right" vertical="center"/>
    </xf>
    <xf numFmtId="167" fontId="10" fillId="5" borderId="10" xfId="2" applyNumberFormat="1" applyFont="1" applyFill="1" applyBorder="1" applyAlignment="1">
      <alignment horizontal="right" vertical="center"/>
    </xf>
    <xf numFmtId="167" fontId="10" fillId="5" borderId="5" xfId="2" applyNumberFormat="1" applyFont="1" applyFill="1" applyBorder="1" applyAlignment="1">
      <alignment horizontal="right" vertical="center"/>
    </xf>
    <xf numFmtId="0" fontId="18" fillId="2" borderId="0" xfId="0" applyFont="1" applyFill="1" applyAlignment="1">
      <alignment vertical="center"/>
    </xf>
    <xf numFmtId="0" fontId="3" fillId="2" borderId="0" xfId="0" applyFont="1" applyFill="1" applyBorder="1" applyAlignment="1">
      <alignment vertical="center"/>
    </xf>
    <xf numFmtId="0" fontId="25" fillId="2" borderId="0" xfId="0" applyFont="1" applyFill="1" applyBorder="1" applyAlignment="1">
      <alignment vertical="center"/>
    </xf>
    <xf numFmtId="164" fontId="10" fillId="2" borderId="0" xfId="2" applyNumberFormat="1" applyFont="1" applyFill="1" applyBorder="1" applyAlignment="1">
      <alignment horizontal="right" vertical="center"/>
    </xf>
    <xf numFmtId="164" fontId="10" fillId="2" borderId="0" xfId="2" quotePrefix="1" applyNumberFormat="1" applyFont="1" applyFill="1" applyBorder="1" applyAlignment="1">
      <alignment horizontal="right" vertical="center" wrapText="1"/>
    </xf>
    <xf numFmtId="164" fontId="12" fillId="2" borderId="0" xfId="2" quotePrefix="1" applyNumberFormat="1" applyFont="1" applyFill="1" applyBorder="1" applyAlignment="1">
      <alignment horizontal="right" vertical="center" wrapText="1"/>
    </xf>
    <xf numFmtId="164" fontId="12" fillId="2" borderId="0" xfId="2" applyNumberFormat="1" applyFont="1" applyFill="1" applyBorder="1" applyAlignment="1">
      <alignment horizontal="right" vertical="center"/>
    </xf>
    <xf numFmtId="3" fontId="0" fillId="2" borderId="0" xfId="0" applyNumberFormat="1" applyFill="1" applyBorder="1" applyAlignment="1">
      <alignment vertical="center"/>
    </xf>
    <xf numFmtId="10" fontId="0" fillId="2" borderId="0" xfId="0" applyNumberFormat="1" applyFill="1" applyBorder="1" applyAlignment="1">
      <alignment vertical="center"/>
    </xf>
    <xf numFmtId="0" fontId="18" fillId="2" borderId="0" xfId="0" applyFont="1" applyFill="1" applyBorder="1" applyAlignment="1">
      <alignment vertical="center"/>
    </xf>
    <xf numFmtId="0" fontId="5" fillId="2" borderId="0" xfId="3" applyFill="1" applyBorder="1" applyAlignment="1">
      <alignment vertical="center"/>
    </xf>
    <xf numFmtId="165" fontId="10" fillId="5" borderId="5" xfId="1" applyNumberFormat="1" applyFont="1" applyFill="1" applyBorder="1"/>
    <xf numFmtId="165" fontId="10" fillId="5" borderId="5" xfId="1" applyNumberFormat="1" applyFont="1" applyFill="1" applyBorder="1" applyAlignment="1">
      <alignment horizontal="right" indent="1"/>
    </xf>
    <xf numFmtId="165" fontId="12" fillId="2" borderId="5" xfId="1" applyNumberFormat="1" applyFont="1" applyFill="1" applyBorder="1"/>
    <xf numFmtId="0" fontId="2" fillId="2" borderId="0" xfId="0" applyFont="1" applyFill="1" applyAlignment="1">
      <alignment vertical="center"/>
    </xf>
    <xf numFmtId="9" fontId="10" fillId="2" borderId="6" xfId="2" applyFont="1" applyFill="1" applyBorder="1" applyAlignment="1">
      <alignment horizontal="right"/>
    </xf>
    <xf numFmtId="3" fontId="3" fillId="5" borderId="0" xfId="0" applyNumberFormat="1" applyFont="1" applyFill="1" applyAlignment="1">
      <alignment vertical="center"/>
    </xf>
    <xf numFmtId="164" fontId="10" fillId="2" borderId="4" xfId="2" applyNumberFormat="1" applyFont="1" applyFill="1" applyBorder="1" applyAlignment="1">
      <alignment horizontal="right" vertical="center"/>
    </xf>
    <xf numFmtId="167" fontId="10" fillId="2" borderId="1" xfId="2" applyNumberFormat="1" applyFont="1" applyFill="1" applyBorder="1" applyAlignment="1">
      <alignment vertical="center"/>
    </xf>
    <xf numFmtId="167" fontId="8" fillId="7" borderId="4" xfId="5" applyNumberFormat="1" applyFont="1" applyFill="1" applyBorder="1" applyAlignment="1">
      <alignment horizontal="right" vertical="center"/>
    </xf>
    <xf numFmtId="167" fontId="8" fillId="4" borderId="4" xfId="5" applyNumberFormat="1" applyFont="1" applyFill="1" applyBorder="1" applyAlignment="1">
      <alignment horizontal="right" vertical="center"/>
    </xf>
    <xf numFmtId="167" fontId="11" fillId="7" borderId="4" xfId="5" applyNumberFormat="1" applyFont="1" applyFill="1" applyBorder="1" applyAlignment="1">
      <alignment horizontal="right" vertical="center"/>
    </xf>
    <xf numFmtId="167" fontId="8" fillId="7" borderId="8" xfId="5" applyNumberFormat="1" applyFont="1" applyFill="1" applyBorder="1" applyAlignment="1">
      <alignment horizontal="right" vertical="center"/>
    </xf>
    <xf numFmtId="167" fontId="8" fillId="4" borderId="8" xfId="5" applyNumberFormat="1" applyFont="1" applyFill="1" applyBorder="1" applyAlignment="1">
      <alignment horizontal="right" vertical="center"/>
    </xf>
    <xf numFmtId="167" fontId="11" fillId="7" borderId="8" xfId="5" applyNumberFormat="1" applyFont="1" applyFill="1" applyBorder="1" applyAlignment="1">
      <alignment horizontal="right" vertical="center"/>
    </xf>
    <xf numFmtId="167" fontId="10" fillId="2" borderId="1" xfId="0" applyNumberFormat="1" applyFont="1" applyFill="1" applyBorder="1"/>
    <xf numFmtId="167" fontId="8" fillId="7" borderId="8" xfId="5" applyNumberFormat="1" applyFont="1" applyFill="1" applyBorder="1" applyAlignment="1">
      <alignment vertical="center"/>
    </xf>
    <xf numFmtId="167" fontId="10" fillId="4" borderId="1" xfId="5" applyNumberFormat="1" applyFont="1" applyFill="1" applyBorder="1" applyAlignment="1">
      <alignment horizontal="right" vertical="center"/>
    </xf>
    <xf numFmtId="167" fontId="12" fillId="5" borderId="8" xfId="2" applyNumberFormat="1" applyFont="1" applyFill="1" applyBorder="1" applyAlignment="1">
      <alignment horizontal="right" vertical="center"/>
    </xf>
    <xf numFmtId="0" fontId="10" fillId="0" borderId="0" xfId="0" applyFont="1" applyFill="1" applyBorder="1" applyAlignment="1">
      <alignment vertical="center"/>
    </xf>
    <xf numFmtId="0" fontId="16" fillId="4" borderId="0" xfId="0" applyFont="1" applyFill="1" applyBorder="1" applyAlignment="1">
      <alignment horizontal="right" vertical="center" wrapText="1"/>
    </xf>
    <xf numFmtId="0" fontId="16" fillId="4" borderId="4" xfId="0" applyFont="1" applyFill="1" applyBorder="1" applyAlignment="1">
      <alignment horizontal="right" vertical="center" wrapText="1"/>
    </xf>
    <xf numFmtId="0" fontId="16" fillId="4" borderId="1" xfId="0" applyFont="1" applyFill="1" applyBorder="1" applyAlignment="1">
      <alignment horizontal="right" vertical="center" wrapText="1"/>
    </xf>
    <xf numFmtId="0" fontId="16" fillId="4" borderId="0" xfId="0" applyFont="1" applyFill="1" applyBorder="1" applyAlignment="1">
      <alignment horizontal="left" vertical="center" wrapText="1"/>
    </xf>
    <xf numFmtId="167" fontId="10" fillId="5" borderId="4" xfId="1" applyNumberFormat="1" applyFont="1" applyFill="1" applyBorder="1" applyAlignment="1">
      <alignment horizontal="right" vertical="center"/>
    </xf>
    <xf numFmtId="167" fontId="10" fillId="2" borderId="4" xfId="1" applyNumberFormat="1" applyFont="1" applyFill="1" applyBorder="1" applyAlignment="1">
      <alignment horizontal="right" vertical="center"/>
    </xf>
    <xf numFmtId="167" fontId="12" fillId="2" borderId="4" xfId="1" applyNumberFormat="1" applyFont="1" applyFill="1" applyBorder="1" applyAlignment="1">
      <alignment horizontal="right" vertical="center"/>
    </xf>
    <xf numFmtId="167" fontId="12" fillId="5" borderId="4" xfId="1" applyNumberFormat="1" applyFont="1" applyFill="1" applyBorder="1" applyAlignment="1">
      <alignment horizontal="right" vertical="center"/>
    </xf>
    <xf numFmtId="0" fontId="22" fillId="2" borderId="0" xfId="8" applyFill="1" applyBorder="1" applyAlignment="1">
      <alignment vertical="center"/>
    </xf>
    <xf numFmtId="0" fontId="3" fillId="2" borderId="1" xfId="0" applyFont="1" applyFill="1" applyBorder="1"/>
    <xf numFmtId="0" fontId="3" fillId="2" borderId="2" xfId="0" applyFont="1" applyFill="1" applyBorder="1"/>
    <xf numFmtId="0" fontId="2" fillId="2" borderId="0" xfId="0" applyFont="1" applyFill="1" applyBorder="1"/>
    <xf numFmtId="0" fontId="39" fillId="0" borderId="0" xfId="0" applyFont="1"/>
    <xf numFmtId="0" fontId="16" fillId="2" borderId="0" xfId="0" applyFont="1" applyFill="1" applyBorder="1" applyAlignment="1">
      <alignment horizontal="center" wrapText="1"/>
    </xf>
    <xf numFmtId="0" fontId="0" fillId="2" borderId="1" xfId="0" applyFill="1" applyBorder="1"/>
    <xf numFmtId="3" fontId="10" fillId="2" borderId="0" xfId="2" applyNumberFormat="1" applyFont="1" applyFill="1" applyBorder="1" applyAlignment="1">
      <alignment vertical="top"/>
    </xf>
    <xf numFmtId="0" fontId="23" fillId="2" borderId="0" xfId="0" applyFont="1" applyFill="1" applyBorder="1" applyAlignment="1">
      <alignment horizontal="left"/>
    </xf>
    <xf numFmtId="0" fontId="0" fillId="2" borderId="0" xfId="0" applyFont="1" applyFill="1" applyBorder="1" applyAlignment="1">
      <alignment vertical="center"/>
    </xf>
    <xf numFmtId="0" fontId="0" fillId="2" borderId="0" xfId="0" quotePrefix="1" applyFont="1" applyFill="1"/>
    <xf numFmtId="167" fontId="3" fillId="2" borderId="0" xfId="0" applyNumberFormat="1" applyFont="1" applyFill="1"/>
    <xf numFmtId="3" fontId="12" fillId="2" borderId="8" xfId="1" applyNumberFormat="1" applyFont="1" applyFill="1" applyBorder="1" applyAlignment="1">
      <alignment horizontal="right" vertical="center"/>
    </xf>
    <xf numFmtId="3" fontId="12" fillId="2" borderId="6" xfId="1" applyNumberFormat="1" applyFont="1" applyFill="1" applyBorder="1" applyAlignment="1">
      <alignment horizontal="right" vertical="center"/>
    </xf>
    <xf numFmtId="3" fontId="12" fillId="5" borderId="8" xfId="1" applyNumberFormat="1" applyFont="1" applyFill="1" applyBorder="1" applyAlignment="1">
      <alignment horizontal="right" vertical="center"/>
    </xf>
    <xf numFmtId="3" fontId="12" fillId="5" borderId="6" xfId="1" applyNumberFormat="1" applyFont="1" applyFill="1" applyBorder="1" applyAlignment="1">
      <alignment horizontal="right" vertical="center"/>
    </xf>
    <xf numFmtId="3" fontId="12" fillId="5" borderId="4" xfId="1" applyNumberFormat="1" applyFont="1" applyFill="1" applyBorder="1" applyAlignment="1">
      <alignment horizontal="right" vertical="center"/>
    </xf>
    <xf numFmtId="3" fontId="10" fillId="5" borderId="8" xfId="1" applyNumberFormat="1" applyFont="1" applyFill="1" applyBorder="1" applyAlignment="1">
      <alignment horizontal="right" vertical="center"/>
    </xf>
    <xf numFmtId="3" fontId="10" fillId="5" borderId="6" xfId="1" applyNumberFormat="1" applyFont="1" applyFill="1" applyBorder="1" applyAlignment="1">
      <alignment horizontal="right" vertical="center"/>
    </xf>
    <xf numFmtId="3" fontId="10" fillId="5" borderId="4" xfId="1" applyNumberFormat="1" applyFont="1" applyFill="1" applyBorder="1" applyAlignment="1">
      <alignment horizontal="right" vertical="center"/>
    </xf>
    <xf numFmtId="3" fontId="10" fillId="2" borderId="8" xfId="1" applyNumberFormat="1" applyFont="1" applyFill="1" applyBorder="1" applyAlignment="1">
      <alignment horizontal="right" vertical="center"/>
    </xf>
    <xf numFmtId="3" fontId="10" fillId="2" borderId="6" xfId="1" applyNumberFormat="1" applyFont="1" applyFill="1" applyBorder="1" applyAlignment="1">
      <alignment horizontal="right" vertical="center"/>
    </xf>
    <xf numFmtId="3" fontId="10" fillId="2" borderId="0" xfId="1" applyNumberFormat="1" applyFont="1" applyFill="1" applyBorder="1" applyAlignment="1">
      <alignment horizontal="right" vertical="center"/>
    </xf>
    <xf numFmtId="3" fontId="10" fillId="2" borderId="4" xfId="1" applyNumberFormat="1" applyFont="1" applyFill="1" applyBorder="1" applyAlignment="1">
      <alignment horizontal="right" vertical="center"/>
    </xf>
    <xf numFmtId="0" fontId="0" fillId="2" borderId="0" xfId="8" applyFont="1" applyFill="1" applyAlignment="1">
      <alignment wrapText="1"/>
    </xf>
    <xf numFmtId="3" fontId="12" fillId="2" borderId="4" xfId="1" applyNumberFormat="1" applyFont="1" applyFill="1" applyBorder="1" applyAlignment="1">
      <alignment horizontal="right" vertical="center"/>
    </xf>
    <xf numFmtId="0" fontId="7" fillId="2" borderId="0" xfId="3" applyFont="1" applyFill="1"/>
    <xf numFmtId="165" fontId="12" fillId="5" borderId="8" xfId="1" applyNumberFormat="1" applyFont="1" applyFill="1" applyBorder="1" applyAlignment="1">
      <alignment horizontal="right" vertical="center"/>
    </xf>
    <xf numFmtId="165" fontId="12" fillId="5" borderId="6" xfId="1" applyNumberFormat="1" applyFont="1" applyFill="1" applyBorder="1" applyAlignment="1">
      <alignment horizontal="right" vertical="center"/>
    </xf>
    <xf numFmtId="165" fontId="12" fillId="5" borderId="10" xfId="1" applyNumberFormat="1" applyFont="1" applyFill="1" applyBorder="1" applyAlignment="1">
      <alignment horizontal="right" vertical="center"/>
    </xf>
    <xf numFmtId="165" fontId="10" fillId="2" borderId="6" xfId="1" applyNumberFormat="1" applyFont="1" applyFill="1" applyBorder="1"/>
    <xf numFmtId="170" fontId="0" fillId="5" borderId="0" xfId="0" applyNumberFormat="1" applyFill="1" applyBorder="1" applyAlignment="1">
      <alignment vertical="center" wrapText="1"/>
    </xf>
    <xf numFmtId="3" fontId="0" fillId="5" borderId="1" xfId="0" applyNumberFormat="1" applyFill="1" applyBorder="1" applyAlignment="1">
      <alignment vertical="center" wrapText="1"/>
    </xf>
    <xf numFmtId="3" fontId="0" fillId="5" borderId="2" xfId="0" applyNumberFormat="1" applyFill="1" applyBorder="1" applyAlignment="1">
      <alignment vertical="center" wrapText="1"/>
    </xf>
    <xf numFmtId="3" fontId="0" fillId="5" borderId="0" xfId="0" applyNumberFormat="1" applyFill="1" applyBorder="1" applyAlignment="1">
      <alignment vertical="center" wrapText="1"/>
    </xf>
    <xf numFmtId="170" fontId="10" fillId="2" borderId="0" xfId="0" applyNumberFormat="1" applyFont="1" applyFill="1" applyBorder="1" applyAlignment="1">
      <alignment vertical="center" wrapText="1"/>
    </xf>
    <xf numFmtId="3" fontId="10" fillId="2" borderId="1" xfId="0" applyNumberFormat="1" applyFont="1" applyFill="1" applyBorder="1" applyAlignment="1">
      <alignment vertical="center" wrapText="1"/>
    </xf>
    <xf numFmtId="3" fontId="10" fillId="2" borderId="2" xfId="0" applyNumberFormat="1" applyFont="1" applyFill="1" applyBorder="1" applyAlignment="1">
      <alignment vertical="center" wrapText="1"/>
    </xf>
    <xf numFmtId="3" fontId="10" fillId="2" borderId="0" xfId="0" applyNumberFormat="1" applyFont="1" applyFill="1" applyBorder="1" applyAlignment="1">
      <alignment vertical="center" wrapText="1"/>
    </xf>
    <xf numFmtId="170" fontId="12" fillId="5" borderId="0" xfId="0" applyNumberFormat="1" applyFont="1" applyFill="1" applyBorder="1" applyAlignment="1">
      <alignment vertical="center" wrapText="1"/>
    </xf>
    <xf numFmtId="3" fontId="12" fillId="5" borderId="1" xfId="0" applyNumberFormat="1" applyFont="1" applyFill="1" applyBorder="1" applyAlignment="1">
      <alignment vertical="center" wrapText="1"/>
    </xf>
    <xf numFmtId="3" fontId="12" fillId="5" borderId="2" xfId="0" applyNumberFormat="1" applyFont="1" applyFill="1" applyBorder="1" applyAlignment="1">
      <alignment vertical="center" wrapText="1"/>
    </xf>
    <xf numFmtId="3" fontId="12" fillId="5" borderId="0" xfId="0" applyNumberFormat="1" applyFont="1" applyFill="1" applyBorder="1" applyAlignment="1">
      <alignment vertical="center" wrapText="1"/>
    </xf>
    <xf numFmtId="167" fontId="10" fillId="2" borderId="0" xfId="2" applyNumberFormat="1" applyFont="1" applyFill="1" applyBorder="1" applyAlignment="1">
      <alignment horizontal="right" vertical="center"/>
    </xf>
    <xf numFmtId="0" fontId="12" fillId="5" borderId="4" xfId="0" applyFont="1" applyFill="1" applyBorder="1" applyAlignment="1">
      <alignment horizontal="left"/>
    </xf>
    <xf numFmtId="0" fontId="12" fillId="5" borderId="0" xfId="0" applyFont="1" applyFill="1" applyBorder="1" applyAlignment="1">
      <alignment horizontal="left" wrapText="1"/>
    </xf>
    <xf numFmtId="0" fontId="10" fillId="2" borderId="5" xfId="0" applyFont="1" applyFill="1" applyBorder="1" applyAlignment="1">
      <alignment horizontal="left" wrapText="1"/>
    </xf>
    <xf numFmtId="165" fontId="10" fillId="2" borderId="4" xfId="1" applyNumberFormat="1" applyFont="1" applyFill="1" applyBorder="1" applyAlignment="1">
      <alignment horizontal="right" indent="1"/>
    </xf>
    <xf numFmtId="167" fontId="10" fillId="2" borderId="1" xfId="2" applyNumberFormat="1" applyFont="1" applyFill="1" applyBorder="1" applyAlignment="1">
      <alignment horizontal="right"/>
    </xf>
    <xf numFmtId="167" fontId="10" fillId="2" borderId="0" xfId="2" applyNumberFormat="1" applyFont="1" applyFill="1" applyBorder="1" applyAlignment="1">
      <alignment horizontal="right"/>
    </xf>
    <xf numFmtId="165" fontId="8" fillId="7" borderId="0" xfId="1" applyNumberFormat="1" applyFont="1" applyFill="1" applyBorder="1" applyAlignment="1">
      <alignment horizontal="right"/>
    </xf>
    <xf numFmtId="165" fontId="8" fillId="2" borderId="0" xfId="1" applyNumberFormat="1" applyFont="1" applyFill="1" applyBorder="1" applyAlignment="1">
      <alignment horizontal="right"/>
    </xf>
    <xf numFmtId="165" fontId="11" fillId="7" borderId="0" xfId="1" applyNumberFormat="1" applyFont="1" applyFill="1" applyBorder="1" applyAlignment="1">
      <alignment horizontal="right"/>
    </xf>
    <xf numFmtId="165" fontId="11" fillId="2" borderId="0" xfId="1" applyNumberFormat="1" applyFont="1" applyFill="1" applyBorder="1" applyAlignment="1">
      <alignment horizontal="right"/>
    </xf>
    <xf numFmtId="3" fontId="8" fillId="7" borderId="1" xfId="6" applyNumberFormat="1" applyFont="1" applyFill="1" applyBorder="1" applyAlignment="1">
      <alignment horizontal="right" vertical="center"/>
    </xf>
    <xf numFmtId="3" fontId="8" fillId="7" borderId="0" xfId="6" applyNumberFormat="1" applyFont="1" applyFill="1" applyBorder="1" applyAlignment="1">
      <alignment horizontal="right" vertical="center"/>
    </xf>
    <xf numFmtId="3" fontId="8" fillId="7" borderId="2" xfId="6" applyNumberFormat="1" applyFont="1" applyFill="1" applyBorder="1" applyAlignment="1">
      <alignment horizontal="right" vertical="center"/>
    </xf>
    <xf numFmtId="3" fontId="11" fillId="7" borderId="1" xfId="6" applyNumberFormat="1" applyFont="1" applyFill="1" applyBorder="1" applyAlignment="1">
      <alignment horizontal="right" vertical="center"/>
    </xf>
    <xf numFmtId="3" fontId="11" fillId="7" borderId="0" xfId="6" applyNumberFormat="1" applyFont="1" applyFill="1" applyBorder="1" applyAlignment="1">
      <alignment horizontal="right" vertical="center"/>
    </xf>
    <xf numFmtId="3" fontId="10" fillId="5" borderId="6" xfId="1" applyNumberFormat="1" applyFont="1" applyFill="1" applyBorder="1" applyAlignment="1">
      <alignment vertical="center"/>
    </xf>
    <xf numFmtId="3" fontId="10" fillId="2" borderId="5" xfId="1" applyNumberFormat="1" applyFont="1" applyFill="1" applyBorder="1" applyAlignment="1">
      <alignment horizontal="right" vertical="center"/>
    </xf>
    <xf numFmtId="3" fontId="12" fillId="2" borderId="5" xfId="1" applyNumberFormat="1" applyFont="1" applyFill="1" applyBorder="1" applyAlignment="1">
      <alignment horizontal="right" vertical="center"/>
    </xf>
    <xf numFmtId="3" fontId="8" fillId="7" borderId="6" xfId="1" applyNumberFormat="1" applyFont="1" applyFill="1" applyBorder="1" applyAlignment="1">
      <alignment horizontal="right" vertical="center"/>
    </xf>
    <xf numFmtId="3" fontId="8" fillId="7" borderId="4" xfId="1" applyNumberFormat="1" applyFont="1" applyFill="1" applyBorder="1" applyAlignment="1">
      <alignment horizontal="right" vertical="center"/>
    </xf>
    <xf numFmtId="3" fontId="8" fillId="7" borderId="8" xfId="1" applyNumberFormat="1" applyFont="1" applyFill="1" applyBorder="1" applyAlignment="1">
      <alignment horizontal="right" vertical="center"/>
    </xf>
    <xf numFmtId="3" fontId="8" fillId="4" borderId="6" xfId="1" applyNumberFormat="1" applyFont="1" applyFill="1" applyBorder="1" applyAlignment="1">
      <alignment horizontal="right" vertical="center"/>
    </xf>
    <xf numFmtId="3" fontId="8" fillId="4" borderId="4" xfId="1" applyNumberFormat="1" applyFont="1" applyFill="1" applyBorder="1" applyAlignment="1">
      <alignment horizontal="right" vertical="center"/>
    </xf>
    <xf numFmtId="3" fontId="8" fillId="4" borderId="8" xfId="1" applyNumberFormat="1" applyFont="1" applyFill="1" applyBorder="1" applyAlignment="1">
      <alignment horizontal="right" vertical="center"/>
    </xf>
    <xf numFmtId="3" fontId="11" fillId="0" borderId="0" xfId="5" applyNumberFormat="1" applyFont="1" applyFill="1" applyBorder="1"/>
    <xf numFmtId="3" fontId="11" fillId="0" borderId="1" xfId="5" applyNumberFormat="1" applyFont="1" applyFill="1" applyBorder="1"/>
    <xf numFmtId="3" fontId="11" fillId="7" borderId="6" xfId="1" applyNumberFormat="1" applyFont="1" applyFill="1" applyBorder="1" applyAlignment="1">
      <alignment horizontal="right" vertical="center"/>
    </xf>
    <xf numFmtId="3" fontId="11" fillId="7" borderId="4" xfId="1" applyNumberFormat="1" applyFont="1" applyFill="1" applyBorder="1" applyAlignment="1">
      <alignment horizontal="right" vertical="center"/>
    </xf>
    <xf numFmtId="3" fontId="11" fillId="7" borderId="8" xfId="1" applyNumberFormat="1" applyFont="1" applyFill="1" applyBorder="1" applyAlignment="1">
      <alignment horizontal="right" vertical="center"/>
    </xf>
    <xf numFmtId="49" fontId="8" fillId="5" borderId="0" xfId="0" applyNumberFormat="1" applyFont="1" applyFill="1" applyBorder="1" applyAlignment="1">
      <alignment horizontal="left" vertical="center" wrapText="1"/>
    </xf>
    <xf numFmtId="3" fontId="8" fillId="5" borderId="1" xfId="0" applyNumberFormat="1" applyFont="1" applyFill="1" applyBorder="1" applyAlignment="1">
      <alignment vertical="center"/>
    </xf>
    <xf numFmtId="3" fontId="8" fillId="5" borderId="0" xfId="0" applyNumberFormat="1" applyFont="1" applyFill="1" applyBorder="1" applyAlignment="1">
      <alignment vertical="center"/>
    </xf>
    <xf numFmtId="3" fontId="8" fillId="5" borderId="2" xfId="0" applyNumberFormat="1" applyFont="1" applyFill="1" applyBorder="1" applyAlignment="1">
      <alignment vertical="center"/>
    </xf>
    <xf numFmtId="166" fontId="8" fillId="5" borderId="0" xfId="0" applyNumberFormat="1" applyFont="1" applyFill="1" applyBorder="1" applyAlignment="1">
      <alignment vertical="center"/>
    </xf>
    <xf numFmtId="166" fontId="8" fillId="5" borderId="1" xfId="0" applyNumberFormat="1" applyFont="1" applyFill="1" applyBorder="1" applyAlignment="1">
      <alignment vertical="center"/>
    </xf>
    <xf numFmtId="166" fontId="8" fillId="5" borderId="2" xfId="0" applyNumberFormat="1" applyFont="1" applyFill="1" applyBorder="1" applyAlignment="1">
      <alignment vertical="center"/>
    </xf>
    <xf numFmtId="49" fontId="8" fillId="2" borderId="0" xfId="6" applyNumberFormat="1" applyFont="1" applyFill="1" applyBorder="1" applyAlignment="1">
      <alignment horizontal="left" vertical="center" wrapText="1"/>
    </xf>
    <xf numFmtId="3" fontId="8" fillId="2" borderId="1" xfId="6" applyNumberFormat="1" applyFont="1" applyFill="1" applyBorder="1" applyAlignment="1">
      <alignment horizontal="right" vertical="center"/>
    </xf>
    <xf numFmtId="3" fontId="8" fillId="2" borderId="0" xfId="6" applyNumberFormat="1" applyFont="1" applyFill="1" applyBorder="1" applyAlignment="1">
      <alignment horizontal="right" vertical="center"/>
    </xf>
    <xf numFmtId="3" fontId="8" fillId="2" borderId="2" xfId="6" applyNumberFormat="1" applyFont="1" applyFill="1" applyBorder="1" applyAlignment="1">
      <alignment horizontal="right" vertical="center"/>
    </xf>
    <xf numFmtId="166" fontId="8" fillId="2" borderId="0" xfId="6" applyNumberFormat="1" applyFont="1" applyFill="1" applyBorder="1" applyAlignment="1">
      <alignment horizontal="right" vertical="center"/>
    </xf>
    <xf numFmtId="166" fontId="8" fillId="2" borderId="1" xfId="6" applyNumberFormat="1" applyFont="1" applyFill="1" applyBorder="1" applyAlignment="1">
      <alignment horizontal="right" vertical="center"/>
    </xf>
    <xf numFmtId="166" fontId="8" fillId="2" borderId="2" xfId="6" applyNumberFormat="1" applyFont="1" applyFill="1" applyBorder="1" applyAlignment="1">
      <alignment horizontal="right" vertical="center"/>
    </xf>
    <xf numFmtId="164" fontId="8" fillId="7" borderId="1" xfId="5" applyNumberFormat="1" applyFont="1" applyFill="1" applyBorder="1" applyAlignment="1">
      <alignment vertical="center"/>
    </xf>
    <xf numFmtId="164" fontId="8" fillId="7" borderId="0" xfId="5" applyNumberFormat="1" applyFont="1" applyFill="1" applyBorder="1" applyAlignment="1">
      <alignment vertical="center"/>
    </xf>
    <xf numFmtId="167" fontId="10" fillId="5" borderId="1" xfId="2" applyNumberFormat="1" applyFont="1" applyFill="1" applyBorder="1" applyAlignment="1">
      <alignment vertical="center"/>
    </xf>
    <xf numFmtId="0" fontId="8" fillId="2" borderId="0" xfId="0" applyFont="1" applyFill="1" applyBorder="1" applyAlignment="1">
      <alignment vertical="center"/>
    </xf>
    <xf numFmtId="0" fontId="0" fillId="2" borderId="0" xfId="0" applyFill="1" applyBorder="1" applyAlignment="1">
      <alignment horizontal="center" wrapText="1"/>
    </xf>
    <xf numFmtId="0" fontId="16" fillId="5" borderId="1" xfId="0" applyFont="1" applyFill="1" applyBorder="1" applyAlignment="1">
      <alignment horizontal="center" vertical="center" wrapText="1"/>
    </xf>
    <xf numFmtId="0" fontId="16" fillId="5" borderId="0" xfId="0" applyFont="1" applyFill="1" applyBorder="1" applyAlignment="1">
      <alignment horizontal="center" vertical="center" wrapText="1"/>
    </xf>
    <xf numFmtId="0" fontId="9" fillId="2" borderId="0" xfId="0" applyFont="1" applyFill="1" applyBorder="1" applyAlignment="1">
      <alignment horizontal="left" vertical="top" wrapText="1"/>
    </xf>
    <xf numFmtId="0" fontId="16" fillId="2" borderId="0"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16" fillId="5" borderId="1" xfId="0" applyFont="1" applyFill="1" applyBorder="1" applyAlignment="1">
      <alignment horizontal="center" wrapText="1"/>
    </xf>
    <xf numFmtId="0" fontId="16" fillId="5" borderId="0" xfId="0" applyFont="1" applyFill="1" applyBorder="1" applyAlignment="1">
      <alignment horizontal="center" wrapText="1"/>
    </xf>
    <xf numFmtId="0" fontId="16" fillId="0" borderId="1" xfId="0" applyFont="1" applyBorder="1" applyAlignment="1">
      <alignment horizontal="center" vertical="center"/>
    </xf>
    <xf numFmtId="0" fontId="16" fillId="0" borderId="0" xfId="0" applyFont="1" applyBorder="1" applyAlignment="1">
      <alignment horizontal="center" vertical="center"/>
    </xf>
    <xf numFmtId="0" fontId="16" fillId="2" borderId="1" xfId="0" applyFont="1" applyFill="1" applyBorder="1" applyAlignment="1">
      <alignment horizontal="center" vertical="center"/>
    </xf>
    <xf numFmtId="0" fontId="16" fillId="2" borderId="0" xfId="0" applyFont="1" applyFill="1" applyBorder="1" applyAlignment="1">
      <alignment horizontal="center" vertical="center"/>
    </xf>
    <xf numFmtId="0" fontId="10" fillId="5" borderId="0" xfId="0" applyFont="1" applyFill="1" applyAlignment="1">
      <alignment horizontal="left" vertical="center" wrapText="1"/>
    </xf>
    <xf numFmtId="0" fontId="0" fillId="2" borderId="0" xfId="0" applyFill="1" applyAlignment="1">
      <alignment horizontal="left" vertical="center" wrapText="1"/>
    </xf>
    <xf numFmtId="0" fontId="16" fillId="2" borderId="0" xfId="0" applyFont="1" applyFill="1" applyBorder="1" applyAlignment="1">
      <alignment horizontal="center" wrapText="1"/>
    </xf>
    <xf numFmtId="0" fontId="12" fillId="2" borderId="0" xfId="0" applyFont="1" applyFill="1" applyAlignment="1">
      <alignment horizontal="left" vertical="center" wrapText="1"/>
    </xf>
    <xf numFmtId="0" fontId="3" fillId="0" borderId="0" xfId="0" applyFont="1" applyAlignment="1">
      <alignment horizontal="left" vertical="center" wrapText="1"/>
    </xf>
    <xf numFmtId="0" fontId="12" fillId="5" borderId="0" xfId="0" applyFont="1" applyFill="1" applyAlignment="1">
      <alignment horizontal="left" vertical="center" wrapText="1"/>
    </xf>
    <xf numFmtId="0" fontId="16" fillId="5" borderId="2" xfId="0" applyFont="1" applyFill="1" applyBorder="1" applyAlignment="1">
      <alignment horizontal="center" wrapText="1"/>
    </xf>
    <xf numFmtId="0" fontId="0" fillId="0" borderId="0" xfId="0" applyAlignment="1">
      <alignment horizontal="left" vertical="center" wrapText="1"/>
    </xf>
    <xf numFmtId="0" fontId="16" fillId="2" borderId="1" xfId="0" applyFont="1" applyFill="1" applyBorder="1" applyAlignment="1">
      <alignment horizontal="center" vertical="center" wrapText="1"/>
    </xf>
    <xf numFmtId="0" fontId="10" fillId="2" borderId="0" xfId="0" applyFont="1" applyFill="1" applyBorder="1" applyAlignment="1">
      <alignment horizontal="center"/>
    </xf>
    <xf numFmtId="0" fontId="0" fillId="2" borderId="0" xfId="0" applyFill="1" applyBorder="1" applyAlignment="1">
      <alignment horizontal="center" vertical="center"/>
    </xf>
    <xf numFmtId="0" fontId="16" fillId="2" borderId="1" xfId="0" applyFont="1" applyFill="1" applyBorder="1" applyAlignment="1">
      <alignment horizontal="center" wrapText="1"/>
    </xf>
    <xf numFmtId="0" fontId="3" fillId="2" borderId="0" xfId="0" applyFont="1" applyFill="1" applyAlignment="1">
      <alignment horizontal="left" vertical="center" wrapText="1"/>
    </xf>
    <xf numFmtId="0" fontId="30" fillId="2" borderId="0" xfId="0" applyFont="1" applyFill="1" applyAlignment="1">
      <alignment horizontal="left" vertical="top" wrapText="1"/>
    </xf>
    <xf numFmtId="0" fontId="0" fillId="2" borderId="1" xfId="0" applyFill="1" applyBorder="1" applyAlignment="1">
      <alignment horizontal="left" wrapText="1"/>
    </xf>
    <xf numFmtId="0" fontId="0" fillId="2" borderId="0" xfId="0" applyFill="1" applyBorder="1" applyAlignment="1">
      <alignment horizontal="left" wrapText="1"/>
    </xf>
    <xf numFmtId="0" fontId="16" fillId="2" borderId="2" xfId="0" applyFont="1" applyFill="1" applyBorder="1" applyAlignment="1">
      <alignment horizontal="center" wrapText="1"/>
    </xf>
    <xf numFmtId="0" fontId="10" fillId="5"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2" fillId="0" borderId="5" xfId="0" applyFont="1" applyBorder="1" applyAlignment="1">
      <alignment horizontal="left" vertical="center" wrapText="1"/>
    </xf>
    <xf numFmtId="0" fontId="12" fillId="5" borderId="5" xfId="0" applyFont="1" applyFill="1" applyBorder="1" applyAlignment="1">
      <alignment horizontal="left" vertical="center" wrapText="1"/>
    </xf>
    <xf numFmtId="0" fontId="16" fillId="5" borderId="12" xfId="0" applyFont="1" applyFill="1" applyBorder="1" applyAlignment="1">
      <alignment horizontal="center" vertical="center" wrapText="1"/>
    </xf>
    <xf numFmtId="0" fontId="16" fillId="5" borderId="13" xfId="0" applyFont="1" applyFill="1" applyBorder="1" applyAlignment="1">
      <alignment horizontal="center" vertical="center" wrapText="1"/>
    </xf>
    <xf numFmtId="0" fontId="16" fillId="5" borderId="14" xfId="0" applyFont="1" applyFill="1" applyBorder="1" applyAlignment="1">
      <alignment horizontal="center" vertical="center" wrapText="1"/>
    </xf>
    <xf numFmtId="0" fontId="16" fillId="2" borderId="4" xfId="0" applyFont="1" applyFill="1" applyBorder="1" applyAlignment="1">
      <alignment horizontal="center" wrapText="1"/>
    </xf>
    <xf numFmtId="0" fontId="16" fillId="2" borderId="0" xfId="0" applyFont="1" applyFill="1" applyAlignment="1">
      <alignment horizontal="center" wrapText="1"/>
    </xf>
    <xf numFmtId="0" fontId="10" fillId="2" borderId="5" xfId="0" applyFont="1" applyFill="1" applyBorder="1" applyAlignment="1">
      <alignment horizontal="left" vertical="center" wrapText="1"/>
    </xf>
    <xf numFmtId="0" fontId="16" fillId="2" borderId="5" xfId="0" applyFont="1" applyFill="1" applyBorder="1" applyAlignment="1">
      <alignment horizontal="center" wrapText="1"/>
    </xf>
    <xf numFmtId="0" fontId="16" fillId="5" borderId="4" xfId="0" applyFont="1" applyFill="1" applyBorder="1" applyAlignment="1">
      <alignment horizontal="center" wrapText="1"/>
    </xf>
    <xf numFmtId="0" fontId="0" fillId="2" borderId="0" xfId="0" applyFont="1" applyFill="1" applyAlignment="1">
      <alignment horizontal="center"/>
    </xf>
    <xf numFmtId="0" fontId="0" fillId="2" borderId="0" xfId="0" applyFill="1" applyAlignment="1">
      <alignment horizontal="left" wrapText="1"/>
    </xf>
    <xf numFmtId="0" fontId="12" fillId="2" borderId="0" xfId="0" applyFont="1" applyFill="1" applyBorder="1" applyAlignment="1">
      <alignment horizontal="left" vertical="center" wrapText="1"/>
    </xf>
    <xf numFmtId="0" fontId="16" fillId="2" borderId="1" xfId="0" applyFont="1" applyFill="1" applyBorder="1" applyAlignment="1">
      <alignment horizontal="center" vertical="top" wrapText="1"/>
    </xf>
    <xf numFmtId="0" fontId="16" fillId="2" borderId="0" xfId="0" applyFont="1" applyFill="1" applyBorder="1" applyAlignment="1">
      <alignment horizontal="center" vertical="top" wrapText="1"/>
    </xf>
    <xf numFmtId="0" fontId="16" fillId="2" borderId="0" xfId="0" applyFont="1" applyFill="1" applyAlignment="1">
      <alignment horizontal="center" vertical="top" wrapText="1"/>
    </xf>
    <xf numFmtId="0" fontId="16" fillId="5" borderId="9" xfId="0" applyFont="1" applyFill="1" applyBorder="1" applyAlignment="1">
      <alignment horizontal="center" vertical="top" wrapText="1"/>
    </xf>
    <xf numFmtId="0" fontId="16" fillId="5" borderId="0" xfId="0" applyFont="1" applyFill="1" applyBorder="1" applyAlignment="1">
      <alignment horizontal="center" vertical="top" wrapText="1"/>
    </xf>
    <xf numFmtId="0" fontId="26" fillId="2" borderId="0" xfId="9" applyFont="1" applyFill="1" applyBorder="1" applyAlignment="1">
      <alignment vertical="center" wrapText="1"/>
    </xf>
    <xf numFmtId="0" fontId="37" fillId="5" borderId="0" xfId="0" applyFont="1" applyFill="1" applyAlignment="1">
      <alignment horizontal="left" vertical="center" wrapText="1"/>
    </xf>
    <xf numFmtId="0" fontId="10" fillId="2" borderId="0" xfId="0" applyFont="1" applyFill="1" applyBorder="1" applyAlignment="1">
      <alignment horizontal="left" vertical="center" wrapText="1"/>
    </xf>
    <xf numFmtId="0" fontId="0" fillId="2" borderId="0" xfId="0" applyFill="1" applyBorder="1" applyAlignment="1">
      <alignment horizontal="left" vertical="center" wrapText="1"/>
    </xf>
    <xf numFmtId="0" fontId="12" fillId="2" borderId="5" xfId="0" applyFont="1" applyFill="1" applyBorder="1" applyAlignment="1">
      <alignment horizontal="left" vertical="center" wrapText="1"/>
    </xf>
    <xf numFmtId="0" fontId="16" fillId="2" borderId="4" xfId="0" applyFont="1" applyFill="1" applyBorder="1" applyAlignment="1">
      <alignment horizontal="center" vertical="top" wrapText="1"/>
    </xf>
    <xf numFmtId="0" fontId="16" fillId="2" borderId="5" xfId="0" applyFont="1" applyFill="1" applyBorder="1" applyAlignment="1">
      <alignment horizontal="center" vertical="top" wrapText="1"/>
    </xf>
    <xf numFmtId="0" fontId="16" fillId="5" borderId="9" xfId="0" applyFont="1" applyFill="1" applyBorder="1" applyAlignment="1">
      <alignment horizontal="center" wrapText="1"/>
    </xf>
    <xf numFmtId="0" fontId="16" fillId="4" borderId="1"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7" borderId="4"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1" xfId="0" applyFont="1" applyFill="1" applyBorder="1" applyAlignment="1">
      <alignment horizontal="center" vertical="center" wrapText="1"/>
    </xf>
  </cellXfs>
  <cellStyles count="12">
    <cellStyle name="Comma" xfId="1" builtinId="3"/>
    <cellStyle name="Comma 2" xfId="6" xr:uid="{531B563E-DEF2-4F4B-BE30-8F9B11725706}"/>
    <cellStyle name="Hyperlink" xfId="3" builtinId="8"/>
    <cellStyle name="Normal" xfId="0" builtinId="0"/>
    <cellStyle name="Normal 2" xfId="10" xr:uid="{B9B973D7-9689-4DBC-83EF-5B7879616F63}"/>
    <cellStyle name="Normal 2 2 2" xfId="8" xr:uid="{A8E0EE90-60A2-460B-9A98-D6FC82D09DAF}"/>
    <cellStyle name="Normal 3 3" xfId="4" xr:uid="{9761B8B1-4C43-4B1B-B74C-BF1FD75C8C21}"/>
    <cellStyle name="Percent" xfId="2" builtinId="5"/>
    <cellStyle name="Percent 10" xfId="5" xr:uid="{D6BD7DA8-C4EF-4C88-95B8-70FD7A79AF08}"/>
    <cellStyle name="Percent 2" xfId="7" xr:uid="{185CF2AF-2ECA-4A04-9CFF-482280DB38DE}"/>
    <cellStyle name="Percent 3" xfId="11" xr:uid="{F9D2CFFC-0195-4B4F-807E-F3E4750DF3AD}"/>
    <cellStyle name="Subset Row" xfId="9" xr:uid="{D12CBE53-59C2-4603-9DCD-96B4357D067B}"/>
  </cellStyles>
  <dxfs count="0"/>
  <tableStyles count="0" defaultTableStyle="TableStyleMedium2" defaultPivotStyle="PivotStyleLight16"/>
  <colors>
    <mruColors>
      <color rgb="FFF2E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5.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596900</xdr:colOff>
      <xdr:row>1</xdr:row>
      <xdr:rowOff>0</xdr:rowOff>
    </xdr:from>
    <xdr:to>
      <xdr:col>19</xdr:col>
      <xdr:colOff>71103</xdr:colOff>
      <xdr:row>6</xdr:row>
      <xdr:rowOff>20331</xdr:rowOff>
    </xdr:to>
    <xdr:pic>
      <xdr:nvPicPr>
        <xdr:cNvPr id="2" name="Picture 1">
          <a:extLst>
            <a:ext uri="{FF2B5EF4-FFF2-40B4-BE49-F238E27FC236}">
              <a16:creationId xmlns:a16="http://schemas.microsoft.com/office/drawing/2014/main" id="{23656229-FF9F-4A25-A0EF-48EB5B52566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8850" y="184150"/>
          <a:ext cx="3169903" cy="9918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killsfundingagency.sharepoint.com/TEMP/WORKING%20FILES%20-%20TARGETS/National%20Learning%20Targets/Hiqual%20SFR/SFR2005/Data%20Management/2004%20Period%203%20Aut%20SF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ducationgovuk.sharepoint.com/sites/DataScience/sfr/Main%20Tables/In%20Year%20Tools/2018%20Q3/Pivot%20Table%202/PT3_%20ANALYSIS%20TEMPLATE.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dfeesudb\stfdir\output\roee_c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skillsfundingagency.sharepoint.com/Organisational%20Data/DCA/A&amp;MI/SFR/2009_MARCH/Tables/MARCH%20098%20table%20Templates%20v2/Table%202%20v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www.gov.uk/government/uploads/system/uploads/attachment_data/file/624418/apprenticeships-level-SSA-framework-data-tool-starts-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iefing"/>
      <sheetName val="SFR Tab1"/>
      <sheetName val="SFR Tab 2"/>
      <sheetName val="SFR Tab 3"/>
      <sheetName val="SFR Tab 4"/>
      <sheetName val="SFR Tab 5"/>
      <sheetName val="SFR Gph 1"/>
      <sheetName val="SFR Gph 2"/>
      <sheetName val="SFR Gph 3"/>
      <sheetName val="SFR Gph 4"/>
      <sheetName val="SFR extra Tables (no quals)"/>
      <sheetName val="SFR extra tables (GO targets)"/>
      <sheetName val="19-21"/>
      <sheetName val="21-23"/>
      <sheetName val="Adults"/>
      <sheetName val="Workage"/>
      <sheetName val="Working toward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
          <cell r="B2" t="str">
            <v>United Kingdom</v>
          </cell>
          <cell r="C2" t="str">
            <v>Wales</v>
          </cell>
          <cell r="D2" t="str">
            <v>Scotland</v>
          </cell>
          <cell r="E2" t="str">
            <v>Northern Ireland</v>
          </cell>
          <cell r="F2" t="str">
            <v>England</v>
          </cell>
          <cell r="G2" t="str">
            <v>North East</v>
          </cell>
          <cell r="H2" t="str">
            <v>North West</v>
          </cell>
          <cell r="I2" t="str">
            <v>Yorkshire &amp; the Humber</v>
          </cell>
          <cell r="J2" t="str">
            <v>East Midlands</v>
          </cell>
          <cell r="K2" t="str">
            <v>West Midlands</v>
          </cell>
          <cell r="L2" t="str">
            <v>East</v>
          </cell>
          <cell r="M2" t="str">
            <v>London</v>
          </cell>
          <cell r="N2" t="str">
            <v>South East</v>
          </cell>
          <cell r="O2" t="str">
            <v>South West</v>
          </cell>
          <cell r="Q2" t="str">
            <v>Wales</v>
          </cell>
          <cell r="R2" t="str">
            <v>Scotland</v>
          </cell>
          <cell r="S2" t="str">
            <v>Northern Ireland</v>
          </cell>
          <cell r="T2" t="str">
            <v>England</v>
          </cell>
          <cell r="U2" t="str">
            <v>North East</v>
          </cell>
          <cell r="V2" t="str">
            <v>North West</v>
          </cell>
          <cell r="W2" t="str">
            <v>Yorkshire &amp; the Humber</v>
          </cell>
          <cell r="X2" t="str">
            <v>East Midlands</v>
          </cell>
          <cell r="Y2" t="str">
            <v>West Midlands</v>
          </cell>
          <cell r="Z2" t="str">
            <v>East</v>
          </cell>
          <cell r="AB2" t="str">
            <v>South East</v>
          </cell>
          <cell r="AC2" t="str">
            <v>South West</v>
          </cell>
          <cell r="AD2" t="str">
            <v>United Kingdom</v>
          </cell>
          <cell r="AE2" t="str">
            <v>Wales</v>
          </cell>
          <cell r="AF2" t="str">
            <v>Scotland</v>
          </cell>
          <cell r="AG2" t="str">
            <v>Northern Ireland</v>
          </cell>
          <cell r="AH2" t="str">
            <v>England</v>
          </cell>
          <cell r="AI2" t="str">
            <v>North East</v>
          </cell>
          <cell r="AJ2" t="str">
            <v>North West</v>
          </cell>
          <cell r="AK2" t="str">
            <v>Yorkshire &amp; the Humber</v>
          </cell>
          <cell r="AM2" t="str">
            <v>West Midlands</v>
          </cell>
          <cell r="AN2" t="str">
            <v>East</v>
          </cell>
          <cell r="AO2" t="str">
            <v>London</v>
          </cell>
          <cell r="AP2" t="str">
            <v>South East</v>
          </cell>
          <cell r="AQ2" t="str">
            <v>South West</v>
          </cell>
        </row>
        <row r="3">
          <cell r="B3">
            <v>2193442</v>
          </cell>
          <cell r="C3">
            <v>103609</v>
          </cell>
          <cell r="D3">
            <v>201958</v>
          </cell>
          <cell r="E3">
            <v>74871</v>
          </cell>
          <cell r="F3">
            <v>1813004</v>
          </cell>
          <cell r="G3">
            <v>100367</v>
          </cell>
          <cell r="H3">
            <v>232332</v>
          </cell>
          <cell r="I3">
            <v>206685</v>
          </cell>
          <cell r="J3">
            <v>164419</v>
          </cell>
          <cell r="K3">
            <v>189181</v>
          </cell>
          <cell r="L3">
            <v>174401</v>
          </cell>
          <cell r="M3">
            <v>281852</v>
          </cell>
          <cell r="N3">
            <v>293024</v>
          </cell>
          <cell r="O3">
            <v>170743</v>
          </cell>
          <cell r="Q3">
            <v>49592</v>
          </cell>
          <cell r="R3">
            <v>102059</v>
          </cell>
          <cell r="S3">
            <v>38266</v>
          </cell>
          <cell r="T3">
            <v>909047</v>
          </cell>
          <cell r="U3">
            <v>50942</v>
          </cell>
          <cell r="V3">
            <v>104793</v>
          </cell>
          <cell r="W3">
            <v>103574</v>
          </cell>
          <cell r="X3">
            <v>83038</v>
          </cell>
          <cell r="Y3">
            <v>97352</v>
          </cell>
          <cell r="Z3">
            <v>86220</v>
          </cell>
          <cell r="AB3">
            <v>153388</v>
          </cell>
          <cell r="AC3">
            <v>87611</v>
          </cell>
          <cell r="AD3">
            <v>1094478</v>
          </cell>
          <cell r="AE3">
            <v>54017</v>
          </cell>
          <cell r="AF3">
            <v>99899</v>
          </cell>
          <cell r="AG3">
            <v>36605</v>
          </cell>
          <cell r="AH3">
            <v>903957</v>
          </cell>
          <cell r="AI3">
            <v>49425</v>
          </cell>
          <cell r="AJ3">
            <v>127539</v>
          </cell>
          <cell r="AK3">
            <v>103111</v>
          </cell>
          <cell r="AM3">
            <v>91829</v>
          </cell>
          <cell r="AN3">
            <v>88181</v>
          </cell>
          <cell r="AO3">
            <v>139723</v>
          </cell>
          <cell r="AP3">
            <v>139636</v>
          </cell>
          <cell r="AQ3">
            <v>83132</v>
          </cell>
        </row>
        <row r="4">
          <cell r="B4">
            <v>2193.442</v>
          </cell>
          <cell r="C4">
            <v>103.60899999999999</v>
          </cell>
          <cell r="D4">
            <v>201.958</v>
          </cell>
          <cell r="E4">
            <v>74.870999999999995</v>
          </cell>
          <cell r="F4">
            <v>1813.0039999999999</v>
          </cell>
          <cell r="G4">
            <v>100.367</v>
          </cell>
          <cell r="H4">
            <v>232.33199999999999</v>
          </cell>
          <cell r="I4">
            <v>206.685</v>
          </cell>
          <cell r="J4">
            <v>164.41900000000001</v>
          </cell>
          <cell r="K4">
            <v>189.18100000000001</v>
          </cell>
          <cell r="L4">
            <v>174.40100000000001</v>
          </cell>
          <cell r="M4">
            <v>281.85199999999998</v>
          </cell>
          <cell r="N4">
            <v>293.024</v>
          </cell>
          <cell r="O4">
            <v>170.74299999999999</v>
          </cell>
          <cell r="Q4">
            <v>49.591999999999999</v>
          </cell>
          <cell r="R4">
            <v>102.059</v>
          </cell>
          <cell r="S4">
            <v>38.265999999999998</v>
          </cell>
          <cell r="T4">
            <v>909.04700000000003</v>
          </cell>
          <cell r="U4">
            <v>50.942</v>
          </cell>
          <cell r="V4">
            <v>104.79300000000001</v>
          </cell>
          <cell r="W4">
            <v>103.574</v>
          </cell>
          <cell r="X4">
            <v>83.037999999999997</v>
          </cell>
          <cell r="Y4">
            <v>97.352000000000004</v>
          </cell>
          <cell r="Z4">
            <v>86.22</v>
          </cell>
          <cell r="AB4">
            <v>153.38800000000001</v>
          </cell>
          <cell r="AC4">
            <v>87.611000000000004</v>
          </cell>
          <cell r="AD4">
            <v>1094.4780000000001</v>
          </cell>
          <cell r="AE4">
            <v>54.017000000000003</v>
          </cell>
          <cell r="AF4">
            <v>99.899000000000001</v>
          </cell>
          <cell r="AG4">
            <v>36.604999999999997</v>
          </cell>
          <cell r="AH4">
            <v>903.95699999999999</v>
          </cell>
          <cell r="AI4">
            <v>49.424999999999997</v>
          </cell>
          <cell r="AJ4">
            <v>127.539</v>
          </cell>
          <cell r="AK4">
            <v>103.111</v>
          </cell>
          <cell r="AM4">
            <v>91.828999999999994</v>
          </cell>
          <cell r="AN4">
            <v>88.180999999999997</v>
          </cell>
          <cell r="AO4">
            <v>139.72300000000001</v>
          </cell>
          <cell r="AP4">
            <v>139.636</v>
          </cell>
          <cell r="AQ4">
            <v>83.132000000000005</v>
          </cell>
        </row>
        <row r="6">
          <cell r="B6">
            <v>3321</v>
          </cell>
          <cell r="C6">
            <v>0</v>
          </cell>
          <cell r="D6">
            <v>0</v>
          </cell>
          <cell r="E6">
            <v>0</v>
          </cell>
          <cell r="F6">
            <v>3321</v>
          </cell>
          <cell r="G6">
            <v>0</v>
          </cell>
          <cell r="H6">
            <v>1122</v>
          </cell>
          <cell r="I6">
            <v>579</v>
          </cell>
          <cell r="J6">
            <v>0</v>
          </cell>
          <cell r="K6">
            <v>495</v>
          </cell>
          <cell r="L6">
            <v>0</v>
          </cell>
          <cell r="M6">
            <v>0</v>
          </cell>
          <cell r="N6">
            <v>1125</v>
          </cell>
          <cell r="O6">
            <v>0</v>
          </cell>
          <cell r="Q6">
            <v>0</v>
          </cell>
          <cell r="R6">
            <v>0</v>
          </cell>
          <cell r="S6">
            <v>0</v>
          </cell>
          <cell r="T6">
            <v>2201</v>
          </cell>
          <cell r="U6">
            <v>0</v>
          </cell>
          <cell r="V6">
            <v>551</v>
          </cell>
          <cell r="W6">
            <v>579</v>
          </cell>
          <cell r="X6">
            <v>0</v>
          </cell>
          <cell r="Y6">
            <v>495</v>
          </cell>
          <cell r="Z6">
            <v>0</v>
          </cell>
          <cell r="AB6">
            <v>576</v>
          </cell>
          <cell r="AC6">
            <v>0</v>
          </cell>
          <cell r="AD6">
            <v>1120</v>
          </cell>
          <cell r="AE6">
            <v>0</v>
          </cell>
          <cell r="AF6">
            <v>0</v>
          </cell>
          <cell r="AG6">
            <v>0</v>
          </cell>
          <cell r="AH6">
            <v>1120</v>
          </cell>
          <cell r="AI6">
            <v>0</v>
          </cell>
          <cell r="AJ6">
            <v>571</v>
          </cell>
          <cell r="AK6">
            <v>0</v>
          </cell>
          <cell r="AM6">
            <v>0</v>
          </cell>
          <cell r="AN6">
            <v>0</v>
          </cell>
          <cell r="AO6">
            <v>0</v>
          </cell>
          <cell r="AP6">
            <v>549</v>
          </cell>
          <cell r="AQ6">
            <v>0</v>
          </cell>
        </row>
        <row r="7">
          <cell r="B7">
            <v>2415</v>
          </cell>
          <cell r="C7">
            <v>0</v>
          </cell>
          <cell r="D7">
            <v>0</v>
          </cell>
          <cell r="E7">
            <v>279</v>
          </cell>
          <cell r="F7">
            <v>2136</v>
          </cell>
          <cell r="G7">
            <v>486</v>
          </cell>
          <cell r="H7">
            <v>0</v>
          </cell>
          <cell r="I7">
            <v>0</v>
          </cell>
          <cell r="J7">
            <v>637</v>
          </cell>
          <cell r="K7">
            <v>494</v>
          </cell>
          <cell r="L7">
            <v>0</v>
          </cell>
          <cell r="M7">
            <v>0</v>
          </cell>
          <cell r="N7">
            <v>519</v>
          </cell>
          <cell r="O7">
            <v>0</v>
          </cell>
          <cell r="Q7">
            <v>0</v>
          </cell>
          <cell r="R7">
            <v>0</v>
          </cell>
          <cell r="S7">
            <v>0</v>
          </cell>
          <cell r="T7">
            <v>1499</v>
          </cell>
          <cell r="U7">
            <v>486</v>
          </cell>
          <cell r="V7">
            <v>0</v>
          </cell>
          <cell r="W7">
            <v>0</v>
          </cell>
          <cell r="X7">
            <v>0</v>
          </cell>
          <cell r="Y7">
            <v>494</v>
          </cell>
          <cell r="Z7">
            <v>0</v>
          </cell>
          <cell r="AB7">
            <v>519</v>
          </cell>
          <cell r="AC7">
            <v>0</v>
          </cell>
          <cell r="AD7">
            <v>916</v>
          </cell>
          <cell r="AE7">
            <v>0</v>
          </cell>
          <cell r="AF7">
            <v>0</v>
          </cell>
          <cell r="AG7">
            <v>279</v>
          </cell>
          <cell r="AH7">
            <v>637</v>
          </cell>
          <cell r="AI7">
            <v>0</v>
          </cell>
          <cell r="AJ7">
            <v>0</v>
          </cell>
          <cell r="AK7">
            <v>0</v>
          </cell>
          <cell r="AM7">
            <v>0</v>
          </cell>
          <cell r="AN7">
            <v>0</v>
          </cell>
          <cell r="AO7">
            <v>0</v>
          </cell>
          <cell r="AP7">
            <v>0</v>
          </cell>
          <cell r="AQ7">
            <v>0</v>
          </cell>
        </row>
        <row r="8">
          <cell r="B8">
            <v>73303</v>
          </cell>
          <cell r="C8">
            <v>5793</v>
          </cell>
          <cell r="D8">
            <v>8965</v>
          </cell>
          <cell r="E8">
            <v>429</v>
          </cell>
          <cell r="F8">
            <v>58116</v>
          </cell>
          <cell r="G8">
            <v>3139</v>
          </cell>
          <cell r="H8">
            <v>6617</v>
          </cell>
          <cell r="I8">
            <v>5958</v>
          </cell>
          <cell r="J8">
            <v>7354</v>
          </cell>
          <cell r="K8">
            <v>5320</v>
          </cell>
          <cell r="L8">
            <v>6518</v>
          </cell>
          <cell r="M8">
            <v>6368</v>
          </cell>
          <cell r="N8">
            <v>12468</v>
          </cell>
          <cell r="O8">
            <v>4374</v>
          </cell>
          <cell r="Q8">
            <v>1561</v>
          </cell>
          <cell r="R8">
            <v>2677</v>
          </cell>
          <cell r="S8">
            <v>429</v>
          </cell>
          <cell r="T8">
            <v>25747</v>
          </cell>
          <cell r="U8">
            <v>2117</v>
          </cell>
          <cell r="V8">
            <v>2274</v>
          </cell>
          <cell r="W8">
            <v>2808</v>
          </cell>
          <cell r="X8">
            <v>2955</v>
          </cell>
          <cell r="Y8">
            <v>1204</v>
          </cell>
          <cell r="Z8">
            <v>1435</v>
          </cell>
          <cell r="AB8">
            <v>8310</v>
          </cell>
          <cell r="AC8">
            <v>2109</v>
          </cell>
          <cell r="AD8">
            <v>42889</v>
          </cell>
          <cell r="AE8">
            <v>4232</v>
          </cell>
          <cell r="AF8">
            <v>6288</v>
          </cell>
          <cell r="AG8">
            <v>0</v>
          </cell>
          <cell r="AH8">
            <v>32369</v>
          </cell>
          <cell r="AI8">
            <v>1022</v>
          </cell>
          <cell r="AJ8">
            <v>4343</v>
          </cell>
          <cell r="AK8">
            <v>3150</v>
          </cell>
          <cell r="AM8">
            <v>4116</v>
          </cell>
          <cell r="AN8">
            <v>5083</v>
          </cell>
          <cell r="AO8">
            <v>3833</v>
          </cell>
          <cell r="AP8">
            <v>4158</v>
          </cell>
          <cell r="AQ8">
            <v>2265</v>
          </cell>
        </row>
        <row r="9">
          <cell r="B9">
            <v>1269</v>
          </cell>
          <cell r="C9">
            <v>0</v>
          </cell>
          <cell r="D9">
            <v>634</v>
          </cell>
          <cell r="E9">
            <v>0</v>
          </cell>
          <cell r="F9">
            <v>635</v>
          </cell>
          <cell r="G9">
            <v>0</v>
          </cell>
          <cell r="H9">
            <v>0</v>
          </cell>
          <cell r="I9">
            <v>0</v>
          </cell>
          <cell r="J9">
            <v>0</v>
          </cell>
          <cell r="K9">
            <v>0</v>
          </cell>
          <cell r="L9">
            <v>635</v>
          </cell>
          <cell r="M9">
            <v>0</v>
          </cell>
          <cell r="N9">
            <v>0</v>
          </cell>
          <cell r="O9">
            <v>0</v>
          </cell>
          <cell r="Q9">
            <v>0</v>
          </cell>
          <cell r="R9">
            <v>634</v>
          </cell>
          <cell r="S9">
            <v>0</v>
          </cell>
          <cell r="T9">
            <v>0</v>
          </cell>
          <cell r="U9">
            <v>0</v>
          </cell>
          <cell r="V9">
            <v>0</v>
          </cell>
          <cell r="W9">
            <v>0</v>
          </cell>
          <cell r="X9">
            <v>0</v>
          </cell>
          <cell r="Y9">
            <v>0</v>
          </cell>
          <cell r="Z9">
            <v>0</v>
          </cell>
          <cell r="AB9">
            <v>0</v>
          </cell>
          <cell r="AC9">
            <v>0</v>
          </cell>
          <cell r="AD9">
            <v>635</v>
          </cell>
          <cell r="AE9">
            <v>0</v>
          </cell>
          <cell r="AF9">
            <v>0</v>
          </cell>
          <cell r="AG9">
            <v>0</v>
          </cell>
          <cell r="AH9">
            <v>635</v>
          </cell>
          <cell r="AI9">
            <v>0</v>
          </cell>
          <cell r="AJ9">
            <v>0</v>
          </cell>
          <cell r="AK9">
            <v>0</v>
          </cell>
          <cell r="AM9">
            <v>0</v>
          </cell>
          <cell r="AN9">
            <v>635</v>
          </cell>
          <cell r="AO9">
            <v>0</v>
          </cell>
          <cell r="AP9">
            <v>0</v>
          </cell>
          <cell r="AQ9">
            <v>0</v>
          </cell>
        </row>
        <row r="10">
          <cell r="B10">
            <v>4283</v>
          </cell>
          <cell r="C10">
            <v>0</v>
          </cell>
          <cell r="D10">
            <v>644</v>
          </cell>
          <cell r="E10">
            <v>0</v>
          </cell>
          <cell r="F10">
            <v>3639</v>
          </cell>
          <cell r="G10">
            <v>0</v>
          </cell>
          <cell r="H10">
            <v>533</v>
          </cell>
          <cell r="I10">
            <v>0</v>
          </cell>
          <cell r="J10">
            <v>0</v>
          </cell>
          <cell r="K10">
            <v>596</v>
          </cell>
          <cell r="L10">
            <v>1085</v>
          </cell>
          <cell r="M10">
            <v>0</v>
          </cell>
          <cell r="N10">
            <v>740</v>
          </cell>
          <cell r="O10">
            <v>685</v>
          </cell>
          <cell r="Q10">
            <v>0</v>
          </cell>
          <cell r="R10">
            <v>644</v>
          </cell>
          <cell r="S10">
            <v>0</v>
          </cell>
          <cell r="T10">
            <v>2504</v>
          </cell>
          <cell r="U10">
            <v>0</v>
          </cell>
          <cell r="V10">
            <v>0</v>
          </cell>
          <cell r="W10">
            <v>0</v>
          </cell>
          <cell r="X10">
            <v>0</v>
          </cell>
          <cell r="Y10">
            <v>596</v>
          </cell>
          <cell r="Z10">
            <v>483</v>
          </cell>
          <cell r="AB10">
            <v>740</v>
          </cell>
          <cell r="AC10">
            <v>685</v>
          </cell>
          <cell r="AD10">
            <v>1135</v>
          </cell>
          <cell r="AE10">
            <v>0</v>
          </cell>
          <cell r="AF10">
            <v>0</v>
          </cell>
          <cell r="AG10">
            <v>0</v>
          </cell>
          <cell r="AH10">
            <v>1135</v>
          </cell>
          <cell r="AI10">
            <v>0</v>
          </cell>
          <cell r="AJ10">
            <v>533</v>
          </cell>
          <cell r="AK10">
            <v>0</v>
          </cell>
          <cell r="AM10">
            <v>0</v>
          </cell>
          <cell r="AN10">
            <v>602</v>
          </cell>
          <cell r="AO10">
            <v>0</v>
          </cell>
          <cell r="AP10">
            <v>0</v>
          </cell>
          <cell r="AQ10">
            <v>0</v>
          </cell>
        </row>
        <row r="11">
          <cell r="B11">
            <v>19407</v>
          </cell>
          <cell r="C11">
            <v>531</v>
          </cell>
          <cell r="D11">
            <v>505</v>
          </cell>
          <cell r="E11">
            <v>731</v>
          </cell>
          <cell r="F11">
            <v>17640</v>
          </cell>
          <cell r="G11">
            <v>612</v>
          </cell>
          <cell r="H11">
            <v>3967</v>
          </cell>
          <cell r="I11">
            <v>1033</v>
          </cell>
          <cell r="J11">
            <v>1747</v>
          </cell>
          <cell r="K11">
            <v>376</v>
          </cell>
          <cell r="L11">
            <v>2137</v>
          </cell>
          <cell r="M11">
            <v>3315</v>
          </cell>
          <cell r="N11">
            <v>2813</v>
          </cell>
          <cell r="O11">
            <v>1640</v>
          </cell>
          <cell r="Q11">
            <v>0</v>
          </cell>
          <cell r="R11">
            <v>505</v>
          </cell>
          <cell r="S11">
            <v>0</v>
          </cell>
          <cell r="T11">
            <v>7398</v>
          </cell>
          <cell r="U11">
            <v>0</v>
          </cell>
          <cell r="V11">
            <v>2125</v>
          </cell>
          <cell r="W11">
            <v>579</v>
          </cell>
          <cell r="X11">
            <v>1292</v>
          </cell>
          <cell r="Y11">
            <v>0</v>
          </cell>
          <cell r="Z11">
            <v>1549</v>
          </cell>
          <cell r="AB11">
            <v>588</v>
          </cell>
          <cell r="AC11">
            <v>558</v>
          </cell>
          <cell r="AD11">
            <v>11504</v>
          </cell>
          <cell r="AE11">
            <v>531</v>
          </cell>
          <cell r="AF11">
            <v>0</v>
          </cell>
          <cell r="AG11">
            <v>731</v>
          </cell>
          <cell r="AH11">
            <v>10242</v>
          </cell>
          <cell r="AI11">
            <v>612</v>
          </cell>
          <cell r="AJ11">
            <v>1842</v>
          </cell>
          <cell r="AK11">
            <v>454</v>
          </cell>
          <cell r="AM11">
            <v>376</v>
          </cell>
          <cell r="AN11">
            <v>588</v>
          </cell>
          <cell r="AO11">
            <v>2608</v>
          </cell>
          <cell r="AP11">
            <v>2225</v>
          </cell>
          <cell r="AQ11">
            <v>1082</v>
          </cell>
        </row>
        <row r="12">
          <cell r="B12">
            <v>45437</v>
          </cell>
          <cell r="C12">
            <v>996</v>
          </cell>
          <cell r="D12">
            <v>21826</v>
          </cell>
          <cell r="E12">
            <v>2059</v>
          </cell>
          <cell r="F12">
            <v>20556</v>
          </cell>
          <cell r="G12">
            <v>1155</v>
          </cell>
          <cell r="H12">
            <v>3592</v>
          </cell>
          <cell r="I12">
            <v>2125</v>
          </cell>
          <cell r="J12">
            <v>505</v>
          </cell>
          <cell r="K12">
            <v>3790</v>
          </cell>
          <cell r="L12">
            <v>3334</v>
          </cell>
          <cell r="M12">
            <v>1581</v>
          </cell>
          <cell r="N12">
            <v>4011</v>
          </cell>
          <cell r="O12">
            <v>463</v>
          </cell>
          <cell r="Q12">
            <v>996</v>
          </cell>
          <cell r="R12">
            <v>11283</v>
          </cell>
          <cell r="S12">
            <v>1106</v>
          </cell>
          <cell r="T12">
            <v>13011</v>
          </cell>
          <cell r="U12">
            <v>510</v>
          </cell>
          <cell r="V12">
            <v>2452</v>
          </cell>
          <cell r="W12">
            <v>603</v>
          </cell>
          <cell r="X12">
            <v>505</v>
          </cell>
          <cell r="Y12">
            <v>3790</v>
          </cell>
          <cell r="Z12">
            <v>1768</v>
          </cell>
          <cell r="AB12">
            <v>3383</v>
          </cell>
          <cell r="AC12">
            <v>0</v>
          </cell>
          <cell r="AD12">
            <v>19041</v>
          </cell>
          <cell r="AE12">
            <v>0</v>
          </cell>
          <cell r="AF12">
            <v>10543</v>
          </cell>
          <cell r="AG12">
            <v>953</v>
          </cell>
          <cell r="AH12">
            <v>7545</v>
          </cell>
          <cell r="AI12">
            <v>645</v>
          </cell>
          <cell r="AJ12">
            <v>1140</v>
          </cell>
          <cell r="AK12">
            <v>1522</v>
          </cell>
          <cell r="AM12">
            <v>0</v>
          </cell>
          <cell r="AN12">
            <v>1566</v>
          </cell>
          <cell r="AO12">
            <v>1581</v>
          </cell>
          <cell r="AP12">
            <v>628</v>
          </cell>
          <cell r="AQ12">
            <v>463</v>
          </cell>
        </row>
        <row r="13">
          <cell r="B13">
            <v>0</v>
          </cell>
          <cell r="C13">
            <v>0</v>
          </cell>
          <cell r="D13">
            <v>0</v>
          </cell>
          <cell r="E13">
            <v>0</v>
          </cell>
          <cell r="F13">
            <v>0</v>
          </cell>
          <cell r="G13">
            <v>0</v>
          </cell>
          <cell r="H13">
            <v>0</v>
          </cell>
          <cell r="I13">
            <v>0</v>
          </cell>
          <cell r="J13">
            <v>0</v>
          </cell>
          <cell r="K13">
            <v>0</v>
          </cell>
          <cell r="L13">
            <v>0</v>
          </cell>
          <cell r="M13">
            <v>0</v>
          </cell>
          <cell r="N13">
            <v>0</v>
          </cell>
          <cell r="O13">
            <v>0</v>
          </cell>
          <cell r="Q13">
            <v>0</v>
          </cell>
          <cell r="R13">
            <v>0</v>
          </cell>
          <cell r="S13">
            <v>0</v>
          </cell>
          <cell r="T13">
            <v>0</v>
          </cell>
          <cell r="U13">
            <v>0</v>
          </cell>
          <cell r="V13">
            <v>0</v>
          </cell>
          <cell r="W13">
            <v>0</v>
          </cell>
          <cell r="X13">
            <v>0</v>
          </cell>
          <cell r="Y13">
            <v>0</v>
          </cell>
          <cell r="Z13">
            <v>0</v>
          </cell>
          <cell r="AB13">
            <v>0</v>
          </cell>
          <cell r="AC13">
            <v>0</v>
          </cell>
          <cell r="AD13">
            <v>0</v>
          </cell>
          <cell r="AE13">
            <v>0</v>
          </cell>
          <cell r="AF13">
            <v>0</v>
          </cell>
          <cell r="AG13">
            <v>0</v>
          </cell>
          <cell r="AH13">
            <v>0</v>
          </cell>
          <cell r="AI13">
            <v>0</v>
          </cell>
          <cell r="AJ13">
            <v>0</v>
          </cell>
          <cell r="AK13">
            <v>0</v>
          </cell>
          <cell r="AM13">
            <v>0</v>
          </cell>
          <cell r="AN13">
            <v>0</v>
          </cell>
          <cell r="AO13">
            <v>0</v>
          </cell>
          <cell r="AP13">
            <v>0</v>
          </cell>
          <cell r="AQ13">
            <v>0</v>
          </cell>
        </row>
        <row r="14">
          <cell r="B14">
            <v>0</v>
          </cell>
          <cell r="C14">
            <v>0</v>
          </cell>
          <cell r="D14">
            <v>0</v>
          </cell>
          <cell r="E14">
            <v>0</v>
          </cell>
          <cell r="F14">
            <v>0</v>
          </cell>
          <cell r="G14">
            <v>0</v>
          </cell>
          <cell r="H14">
            <v>0</v>
          </cell>
          <cell r="I14">
            <v>0</v>
          </cell>
          <cell r="J14">
            <v>0</v>
          </cell>
          <cell r="K14">
            <v>0</v>
          </cell>
          <cell r="L14">
            <v>0</v>
          </cell>
          <cell r="M14">
            <v>0</v>
          </cell>
          <cell r="N14">
            <v>0</v>
          </cell>
          <cell r="O14">
            <v>0</v>
          </cell>
          <cell r="Q14">
            <v>0</v>
          </cell>
          <cell r="R14">
            <v>0</v>
          </cell>
          <cell r="S14">
            <v>0</v>
          </cell>
          <cell r="T14">
            <v>0</v>
          </cell>
          <cell r="U14">
            <v>0</v>
          </cell>
          <cell r="V14">
            <v>0</v>
          </cell>
          <cell r="W14">
            <v>0</v>
          </cell>
          <cell r="X14">
            <v>0</v>
          </cell>
          <cell r="Y14">
            <v>0</v>
          </cell>
          <cell r="Z14">
            <v>0</v>
          </cell>
          <cell r="AB14">
            <v>0</v>
          </cell>
          <cell r="AC14">
            <v>0</v>
          </cell>
          <cell r="AD14">
            <v>0</v>
          </cell>
          <cell r="AE14">
            <v>0</v>
          </cell>
          <cell r="AF14">
            <v>0</v>
          </cell>
          <cell r="AG14">
            <v>0</v>
          </cell>
          <cell r="AH14">
            <v>0</v>
          </cell>
          <cell r="AI14">
            <v>0</v>
          </cell>
          <cell r="AJ14">
            <v>0</v>
          </cell>
          <cell r="AK14">
            <v>0</v>
          </cell>
          <cell r="AM14">
            <v>0</v>
          </cell>
          <cell r="AN14">
            <v>0</v>
          </cell>
          <cell r="AO14">
            <v>0</v>
          </cell>
          <cell r="AP14">
            <v>0</v>
          </cell>
          <cell r="AQ14">
            <v>0</v>
          </cell>
        </row>
        <row r="15">
          <cell r="B15">
            <v>1274</v>
          </cell>
          <cell r="C15">
            <v>489</v>
          </cell>
          <cell r="D15">
            <v>0</v>
          </cell>
          <cell r="E15">
            <v>0</v>
          </cell>
          <cell r="F15">
            <v>785</v>
          </cell>
          <cell r="G15">
            <v>0</v>
          </cell>
          <cell r="H15">
            <v>785</v>
          </cell>
          <cell r="I15">
            <v>0</v>
          </cell>
          <cell r="J15">
            <v>0</v>
          </cell>
          <cell r="K15">
            <v>0</v>
          </cell>
          <cell r="L15">
            <v>0</v>
          </cell>
          <cell r="M15">
            <v>0</v>
          </cell>
          <cell r="N15">
            <v>0</v>
          </cell>
          <cell r="O15">
            <v>0</v>
          </cell>
          <cell r="Q15">
            <v>0</v>
          </cell>
          <cell r="R15">
            <v>0</v>
          </cell>
          <cell r="S15">
            <v>0</v>
          </cell>
          <cell r="T15">
            <v>0</v>
          </cell>
          <cell r="U15">
            <v>0</v>
          </cell>
          <cell r="V15">
            <v>0</v>
          </cell>
          <cell r="W15">
            <v>0</v>
          </cell>
          <cell r="X15">
            <v>0</v>
          </cell>
          <cell r="Y15">
            <v>0</v>
          </cell>
          <cell r="Z15">
            <v>0</v>
          </cell>
          <cell r="AB15">
            <v>0</v>
          </cell>
          <cell r="AC15">
            <v>0</v>
          </cell>
          <cell r="AD15">
            <v>1274</v>
          </cell>
          <cell r="AE15">
            <v>489</v>
          </cell>
          <cell r="AF15">
            <v>0</v>
          </cell>
          <cell r="AG15">
            <v>0</v>
          </cell>
          <cell r="AH15">
            <v>785</v>
          </cell>
          <cell r="AI15">
            <v>0</v>
          </cell>
          <cell r="AJ15">
            <v>785</v>
          </cell>
          <cell r="AK15">
            <v>0</v>
          </cell>
          <cell r="AM15">
            <v>0</v>
          </cell>
          <cell r="AN15">
            <v>0</v>
          </cell>
          <cell r="AO15">
            <v>0</v>
          </cell>
          <cell r="AP15">
            <v>0</v>
          </cell>
          <cell r="AQ15">
            <v>0</v>
          </cell>
        </row>
        <row r="16">
          <cell r="B16">
            <v>0</v>
          </cell>
          <cell r="C16">
            <v>0</v>
          </cell>
          <cell r="D16">
            <v>0</v>
          </cell>
          <cell r="E16">
            <v>0</v>
          </cell>
          <cell r="F16">
            <v>0</v>
          </cell>
          <cell r="G16">
            <v>0</v>
          </cell>
          <cell r="H16">
            <v>0</v>
          </cell>
          <cell r="I16">
            <v>0</v>
          </cell>
          <cell r="J16">
            <v>0</v>
          </cell>
          <cell r="K16">
            <v>0</v>
          </cell>
          <cell r="L16">
            <v>0</v>
          </cell>
          <cell r="M16">
            <v>0</v>
          </cell>
          <cell r="N16">
            <v>0</v>
          </cell>
          <cell r="O16">
            <v>0</v>
          </cell>
          <cell r="Q16">
            <v>0</v>
          </cell>
          <cell r="R16">
            <v>0</v>
          </cell>
          <cell r="S16">
            <v>0</v>
          </cell>
          <cell r="T16">
            <v>0</v>
          </cell>
          <cell r="U16">
            <v>0</v>
          </cell>
          <cell r="V16">
            <v>0</v>
          </cell>
          <cell r="W16">
            <v>0</v>
          </cell>
          <cell r="X16">
            <v>0</v>
          </cell>
          <cell r="Y16">
            <v>0</v>
          </cell>
          <cell r="Z16">
            <v>0</v>
          </cell>
          <cell r="AB16">
            <v>0</v>
          </cell>
          <cell r="AC16">
            <v>0</v>
          </cell>
          <cell r="AD16">
            <v>0</v>
          </cell>
          <cell r="AE16">
            <v>0</v>
          </cell>
          <cell r="AF16">
            <v>0</v>
          </cell>
          <cell r="AG16">
            <v>0</v>
          </cell>
          <cell r="AH16">
            <v>0</v>
          </cell>
          <cell r="AI16">
            <v>0</v>
          </cell>
          <cell r="AJ16">
            <v>0</v>
          </cell>
          <cell r="AK16">
            <v>0</v>
          </cell>
          <cell r="AM16">
            <v>0</v>
          </cell>
          <cell r="AN16">
            <v>0</v>
          </cell>
          <cell r="AO16">
            <v>0</v>
          </cell>
          <cell r="AP16">
            <v>0</v>
          </cell>
          <cell r="AQ16">
            <v>0</v>
          </cell>
        </row>
        <row r="17">
          <cell r="B17">
            <v>838</v>
          </cell>
          <cell r="C17">
            <v>0</v>
          </cell>
          <cell r="D17">
            <v>0</v>
          </cell>
          <cell r="E17">
            <v>0</v>
          </cell>
          <cell r="F17">
            <v>838</v>
          </cell>
          <cell r="G17">
            <v>0</v>
          </cell>
          <cell r="H17">
            <v>0</v>
          </cell>
          <cell r="I17">
            <v>0</v>
          </cell>
          <cell r="J17">
            <v>0</v>
          </cell>
          <cell r="K17">
            <v>0</v>
          </cell>
          <cell r="L17">
            <v>0</v>
          </cell>
          <cell r="M17">
            <v>838</v>
          </cell>
          <cell r="N17">
            <v>0</v>
          </cell>
          <cell r="O17">
            <v>0</v>
          </cell>
          <cell r="Q17">
            <v>0</v>
          </cell>
          <cell r="R17">
            <v>0</v>
          </cell>
          <cell r="S17">
            <v>0</v>
          </cell>
          <cell r="T17">
            <v>838</v>
          </cell>
          <cell r="U17">
            <v>0</v>
          </cell>
          <cell r="V17">
            <v>0</v>
          </cell>
          <cell r="W17">
            <v>0</v>
          </cell>
          <cell r="X17">
            <v>0</v>
          </cell>
          <cell r="Y17">
            <v>0</v>
          </cell>
          <cell r="Z17">
            <v>0</v>
          </cell>
          <cell r="AB17">
            <v>0</v>
          </cell>
          <cell r="AC17">
            <v>0</v>
          </cell>
          <cell r="AD17">
            <v>0</v>
          </cell>
          <cell r="AE17">
            <v>0</v>
          </cell>
          <cell r="AF17">
            <v>0</v>
          </cell>
          <cell r="AG17">
            <v>0</v>
          </cell>
          <cell r="AH17">
            <v>0</v>
          </cell>
          <cell r="AI17">
            <v>0</v>
          </cell>
          <cell r="AJ17">
            <v>0</v>
          </cell>
          <cell r="AK17">
            <v>0</v>
          </cell>
          <cell r="AM17">
            <v>0</v>
          </cell>
          <cell r="AN17">
            <v>0</v>
          </cell>
          <cell r="AO17">
            <v>0</v>
          </cell>
          <cell r="AP17">
            <v>0</v>
          </cell>
          <cell r="AQ17">
            <v>0</v>
          </cell>
        </row>
        <row r="18">
          <cell r="B18">
            <v>4655</v>
          </cell>
          <cell r="C18">
            <v>0</v>
          </cell>
          <cell r="D18">
            <v>691</v>
          </cell>
          <cell r="E18">
            <v>0</v>
          </cell>
          <cell r="F18">
            <v>3964</v>
          </cell>
          <cell r="G18">
            <v>481</v>
          </cell>
          <cell r="H18">
            <v>1146</v>
          </cell>
          <cell r="I18">
            <v>533</v>
          </cell>
          <cell r="J18">
            <v>606</v>
          </cell>
          <cell r="K18">
            <v>659</v>
          </cell>
          <cell r="L18">
            <v>539</v>
          </cell>
          <cell r="M18">
            <v>0</v>
          </cell>
          <cell r="N18">
            <v>0</v>
          </cell>
          <cell r="O18">
            <v>0</v>
          </cell>
          <cell r="Q18">
            <v>0</v>
          </cell>
          <cell r="R18">
            <v>0</v>
          </cell>
          <cell r="S18">
            <v>0</v>
          </cell>
          <cell r="T18">
            <v>0</v>
          </cell>
          <cell r="U18">
            <v>0</v>
          </cell>
          <cell r="V18">
            <v>0</v>
          </cell>
          <cell r="W18">
            <v>0</v>
          </cell>
          <cell r="X18">
            <v>0</v>
          </cell>
          <cell r="Y18">
            <v>0</v>
          </cell>
          <cell r="Z18">
            <v>0</v>
          </cell>
          <cell r="AB18">
            <v>0</v>
          </cell>
          <cell r="AC18">
            <v>0</v>
          </cell>
          <cell r="AD18">
            <v>4655</v>
          </cell>
          <cell r="AE18">
            <v>0</v>
          </cell>
          <cell r="AF18">
            <v>691</v>
          </cell>
          <cell r="AG18">
            <v>0</v>
          </cell>
          <cell r="AH18">
            <v>3964</v>
          </cell>
          <cell r="AI18">
            <v>481</v>
          </cell>
          <cell r="AJ18">
            <v>1146</v>
          </cell>
          <cell r="AK18">
            <v>533</v>
          </cell>
          <cell r="AM18">
            <v>659</v>
          </cell>
          <cell r="AN18">
            <v>539</v>
          </cell>
          <cell r="AO18">
            <v>0</v>
          </cell>
          <cell r="AP18">
            <v>0</v>
          </cell>
          <cell r="AQ18">
            <v>0</v>
          </cell>
        </row>
        <row r="19">
          <cell r="B19">
            <v>0</v>
          </cell>
          <cell r="C19">
            <v>0</v>
          </cell>
          <cell r="D19">
            <v>0</v>
          </cell>
          <cell r="E19">
            <v>0</v>
          </cell>
          <cell r="F19">
            <v>0</v>
          </cell>
          <cell r="G19">
            <v>0</v>
          </cell>
          <cell r="H19">
            <v>0</v>
          </cell>
          <cell r="I19">
            <v>0</v>
          </cell>
          <cell r="J19">
            <v>0</v>
          </cell>
          <cell r="K19">
            <v>0</v>
          </cell>
          <cell r="L19">
            <v>0</v>
          </cell>
          <cell r="M19">
            <v>0</v>
          </cell>
          <cell r="N19">
            <v>0</v>
          </cell>
          <cell r="O19">
            <v>0</v>
          </cell>
          <cell r="Q19">
            <v>0</v>
          </cell>
          <cell r="R19">
            <v>0</v>
          </cell>
          <cell r="S19">
            <v>0</v>
          </cell>
          <cell r="T19">
            <v>0</v>
          </cell>
          <cell r="U19">
            <v>0</v>
          </cell>
          <cell r="V19">
            <v>0</v>
          </cell>
          <cell r="W19">
            <v>0</v>
          </cell>
          <cell r="X19">
            <v>0</v>
          </cell>
          <cell r="Y19">
            <v>0</v>
          </cell>
          <cell r="Z19">
            <v>0</v>
          </cell>
          <cell r="AB19">
            <v>0</v>
          </cell>
          <cell r="AC19">
            <v>0</v>
          </cell>
          <cell r="AD19">
            <v>0</v>
          </cell>
          <cell r="AE19">
            <v>0</v>
          </cell>
          <cell r="AF19">
            <v>0</v>
          </cell>
          <cell r="AG19">
            <v>0</v>
          </cell>
          <cell r="AH19">
            <v>0</v>
          </cell>
          <cell r="AI19">
            <v>0</v>
          </cell>
          <cell r="AJ19">
            <v>0</v>
          </cell>
          <cell r="AK19">
            <v>0</v>
          </cell>
          <cell r="AM19">
            <v>0</v>
          </cell>
          <cell r="AN19">
            <v>0</v>
          </cell>
          <cell r="AO19">
            <v>0</v>
          </cell>
          <cell r="AP19">
            <v>0</v>
          </cell>
          <cell r="AQ19">
            <v>0</v>
          </cell>
        </row>
        <row r="20">
          <cell r="B20">
            <v>9985</v>
          </cell>
          <cell r="C20">
            <v>591</v>
          </cell>
          <cell r="D20">
            <v>425</v>
          </cell>
          <cell r="E20">
            <v>0</v>
          </cell>
          <cell r="F20">
            <v>8969</v>
          </cell>
          <cell r="G20">
            <v>1966</v>
          </cell>
          <cell r="H20">
            <v>1237</v>
          </cell>
          <cell r="I20">
            <v>0</v>
          </cell>
          <cell r="J20">
            <v>484</v>
          </cell>
          <cell r="K20">
            <v>1492</v>
          </cell>
          <cell r="L20">
            <v>605</v>
          </cell>
          <cell r="M20">
            <v>0</v>
          </cell>
          <cell r="N20">
            <v>2472</v>
          </cell>
          <cell r="O20">
            <v>713</v>
          </cell>
          <cell r="Q20">
            <v>591</v>
          </cell>
          <cell r="R20">
            <v>0</v>
          </cell>
          <cell r="S20">
            <v>0</v>
          </cell>
          <cell r="T20">
            <v>3289</v>
          </cell>
          <cell r="U20">
            <v>1966</v>
          </cell>
          <cell r="V20">
            <v>698</v>
          </cell>
          <cell r="W20">
            <v>0</v>
          </cell>
          <cell r="X20">
            <v>0</v>
          </cell>
          <cell r="Y20">
            <v>0</v>
          </cell>
          <cell r="Z20">
            <v>0</v>
          </cell>
          <cell r="AB20">
            <v>625</v>
          </cell>
          <cell r="AC20">
            <v>0</v>
          </cell>
          <cell r="AD20">
            <v>6105</v>
          </cell>
          <cell r="AE20">
            <v>0</v>
          </cell>
          <cell r="AF20">
            <v>425</v>
          </cell>
          <cell r="AG20">
            <v>0</v>
          </cell>
          <cell r="AH20">
            <v>5680</v>
          </cell>
          <cell r="AI20">
            <v>0</v>
          </cell>
          <cell r="AJ20">
            <v>539</v>
          </cell>
          <cell r="AK20">
            <v>0</v>
          </cell>
          <cell r="AM20">
            <v>1492</v>
          </cell>
          <cell r="AN20">
            <v>605</v>
          </cell>
          <cell r="AO20">
            <v>0</v>
          </cell>
          <cell r="AP20">
            <v>1847</v>
          </cell>
          <cell r="AQ20">
            <v>713</v>
          </cell>
        </row>
        <row r="21">
          <cell r="B21">
            <v>87620</v>
          </cell>
          <cell r="C21">
            <v>7085</v>
          </cell>
          <cell r="D21">
            <v>6895</v>
          </cell>
          <cell r="E21">
            <v>5109</v>
          </cell>
          <cell r="F21">
            <v>68531</v>
          </cell>
          <cell r="G21">
            <v>6382</v>
          </cell>
          <cell r="H21">
            <v>14054</v>
          </cell>
          <cell r="I21">
            <v>7021</v>
          </cell>
          <cell r="J21">
            <v>8759</v>
          </cell>
          <cell r="K21">
            <v>6800</v>
          </cell>
          <cell r="L21">
            <v>4032</v>
          </cell>
          <cell r="M21">
            <v>5114</v>
          </cell>
          <cell r="N21">
            <v>9820</v>
          </cell>
          <cell r="O21">
            <v>6549</v>
          </cell>
          <cell r="Q21">
            <v>3264</v>
          </cell>
          <cell r="R21">
            <v>3176</v>
          </cell>
          <cell r="S21">
            <v>2683</v>
          </cell>
          <cell r="T21">
            <v>31711</v>
          </cell>
          <cell r="U21">
            <v>1223</v>
          </cell>
          <cell r="V21">
            <v>6063</v>
          </cell>
          <cell r="W21">
            <v>3987</v>
          </cell>
          <cell r="X21">
            <v>4242</v>
          </cell>
          <cell r="Y21">
            <v>4118</v>
          </cell>
          <cell r="Z21">
            <v>3469</v>
          </cell>
          <cell r="AB21">
            <v>2762</v>
          </cell>
          <cell r="AC21">
            <v>3814</v>
          </cell>
          <cell r="AD21">
            <v>46786</v>
          </cell>
          <cell r="AE21">
            <v>3821</v>
          </cell>
          <cell r="AF21">
            <v>3719</v>
          </cell>
          <cell r="AG21">
            <v>2426</v>
          </cell>
          <cell r="AH21">
            <v>36820</v>
          </cell>
          <cell r="AI21">
            <v>5159</v>
          </cell>
          <cell r="AJ21">
            <v>7991</v>
          </cell>
          <cell r="AK21">
            <v>3034</v>
          </cell>
          <cell r="AM21">
            <v>2682</v>
          </cell>
          <cell r="AN21">
            <v>563</v>
          </cell>
          <cell r="AO21">
            <v>3081</v>
          </cell>
          <cell r="AP21">
            <v>7058</v>
          </cell>
          <cell r="AQ21">
            <v>2735</v>
          </cell>
        </row>
        <row r="22">
          <cell r="B22">
            <v>57936</v>
          </cell>
          <cell r="C22">
            <v>3516</v>
          </cell>
          <cell r="D22">
            <v>0</v>
          </cell>
          <cell r="E22">
            <v>605</v>
          </cell>
          <cell r="F22">
            <v>53815</v>
          </cell>
          <cell r="G22">
            <v>1773</v>
          </cell>
          <cell r="H22">
            <v>4091</v>
          </cell>
          <cell r="I22">
            <v>4607</v>
          </cell>
          <cell r="J22">
            <v>6921</v>
          </cell>
          <cell r="K22">
            <v>7070</v>
          </cell>
          <cell r="L22">
            <v>4994</v>
          </cell>
          <cell r="M22">
            <v>6820</v>
          </cell>
          <cell r="N22">
            <v>14361</v>
          </cell>
          <cell r="O22">
            <v>3178</v>
          </cell>
          <cell r="Q22">
            <v>1992</v>
          </cell>
          <cell r="R22">
            <v>0</v>
          </cell>
          <cell r="S22">
            <v>277</v>
          </cell>
          <cell r="T22">
            <v>23069</v>
          </cell>
          <cell r="U22">
            <v>1128</v>
          </cell>
          <cell r="V22">
            <v>613</v>
          </cell>
          <cell r="W22">
            <v>2128</v>
          </cell>
          <cell r="X22">
            <v>3720</v>
          </cell>
          <cell r="Y22">
            <v>2532</v>
          </cell>
          <cell r="Z22">
            <v>2148</v>
          </cell>
          <cell r="AB22">
            <v>6072</v>
          </cell>
          <cell r="AC22">
            <v>1601</v>
          </cell>
          <cell r="AD22">
            <v>32598</v>
          </cell>
          <cell r="AE22">
            <v>1524</v>
          </cell>
          <cell r="AF22">
            <v>0</v>
          </cell>
          <cell r="AG22">
            <v>328</v>
          </cell>
          <cell r="AH22">
            <v>30746</v>
          </cell>
          <cell r="AI22">
            <v>645</v>
          </cell>
          <cell r="AJ22">
            <v>3478</v>
          </cell>
          <cell r="AK22">
            <v>2479</v>
          </cell>
          <cell r="AM22">
            <v>4538</v>
          </cell>
          <cell r="AN22">
            <v>2846</v>
          </cell>
          <cell r="AO22">
            <v>3693</v>
          </cell>
          <cell r="AP22">
            <v>8289</v>
          </cell>
          <cell r="AQ22">
            <v>1577</v>
          </cell>
        </row>
        <row r="23">
          <cell r="B23">
            <v>689414</v>
          </cell>
          <cell r="C23">
            <v>26536</v>
          </cell>
          <cell r="D23">
            <v>14580</v>
          </cell>
          <cell r="E23">
            <v>25241</v>
          </cell>
          <cell r="F23">
            <v>623057</v>
          </cell>
          <cell r="G23">
            <v>25882</v>
          </cell>
          <cell r="H23">
            <v>70270</v>
          </cell>
          <cell r="I23">
            <v>70615</v>
          </cell>
          <cell r="J23">
            <v>54602</v>
          </cell>
          <cell r="K23">
            <v>56759</v>
          </cell>
          <cell r="L23">
            <v>54134</v>
          </cell>
          <cell r="M23">
            <v>107755</v>
          </cell>
          <cell r="N23">
            <v>114354</v>
          </cell>
          <cell r="O23">
            <v>68686</v>
          </cell>
          <cell r="Q23">
            <v>11814</v>
          </cell>
          <cell r="R23">
            <v>4277</v>
          </cell>
          <cell r="S23">
            <v>11810</v>
          </cell>
          <cell r="T23">
            <v>298468</v>
          </cell>
          <cell r="U23">
            <v>13221</v>
          </cell>
          <cell r="V23">
            <v>31569</v>
          </cell>
          <cell r="W23">
            <v>29524</v>
          </cell>
          <cell r="X23">
            <v>28809</v>
          </cell>
          <cell r="Y23">
            <v>28798</v>
          </cell>
          <cell r="Z23">
            <v>27196</v>
          </cell>
          <cell r="AB23">
            <v>54009</v>
          </cell>
          <cell r="AC23">
            <v>31773</v>
          </cell>
          <cell r="AD23">
            <v>363045</v>
          </cell>
          <cell r="AE23">
            <v>14722</v>
          </cell>
          <cell r="AF23">
            <v>10303</v>
          </cell>
          <cell r="AG23">
            <v>13431</v>
          </cell>
          <cell r="AH23">
            <v>324589</v>
          </cell>
          <cell r="AI23">
            <v>12661</v>
          </cell>
          <cell r="AJ23">
            <v>38701</v>
          </cell>
          <cell r="AK23">
            <v>41091</v>
          </cell>
          <cell r="AM23">
            <v>27961</v>
          </cell>
          <cell r="AN23">
            <v>26938</v>
          </cell>
          <cell r="AO23">
            <v>54186</v>
          </cell>
          <cell r="AP23">
            <v>60345</v>
          </cell>
          <cell r="AQ23">
            <v>36913</v>
          </cell>
        </row>
        <row r="24">
          <cell r="B24">
            <v>0</v>
          </cell>
          <cell r="C24">
            <v>0</v>
          </cell>
          <cell r="D24">
            <v>0</v>
          </cell>
          <cell r="E24">
            <v>0</v>
          </cell>
          <cell r="F24">
            <v>0</v>
          </cell>
          <cell r="G24">
            <v>0</v>
          </cell>
          <cell r="H24">
            <v>0</v>
          </cell>
          <cell r="I24">
            <v>0</v>
          </cell>
          <cell r="J24">
            <v>0</v>
          </cell>
          <cell r="K24">
            <v>0</v>
          </cell>
          <cell r="L24">
            <v>0</v>
          </cell>
          <cell r="M24">
            <v>0</v>
          </cell>
          <cell r="N24">
            <v>0</v>
          </cell>
          <cell r="O24">
            <v>0</v>
          </cell>
          <cell r="Q24">
            <v>0</v>
          </cell>
          <cell r="R24">
            <v>0</v>
          </cell>
          <cell r="S24">
            <v>0</v>
          </cell>
          <cell r="T24">
            <v>0</v>
          </cell>
          <cell r="U24">
            <v>0</v>
          </cell>
          <cell r="V24">
            <v>0</v>
          </cell>
          <cell r="W24">
            <v>0</v>
          </cell>
          <cell r="X24">
            <v>0</v>
          </cell>
          <cell r="Y24">
            <v>0</v>
          </cell>
          <cell r="Z24">
            <v>0</v>
          </cell>
          <cell r="AB24">
            <v>0</v>
          </cell>
          <cell r="AC24">
            <v>0</v>
          </cell>
          <cell r="AD24">
            <v>0</v>
          </cell>
          <cell r="AE24">
            <v>0</v>
          </cell>
          <cell r="AF24">
            <v>0</v>
          </cell>
          <cell r="AG24">
            <v>0</v>
          </cell>
          <cell r="AH24">
            <v>0</v>
          </cell>
          <cell r="AI24">
            <v>0</v>
          </cell>
          <cell r="AJ24">
            <v>0</v>
          </cell>
          <cell r="AK24">
            <v>0</v>
          </cell>
          <cell r="AM24">
            <v>0</v>
          </cell>
          <cell r="AN24">
            <v>0</v>
          </cell>
          <cell r="AO24">
            <v>0</v>
          </cell>
          <cell r="AP24">
            <v>0</v>
          </cell>
          <cell r="AQ24">
            <v>0</v>
          </cell>
        </row>
        <row r="25">
          <cell r="B25">
            <v>58779</v>
          </cell>
          <cell r="C25">
            <v>1150</v>
          </cell>
          <cell r="D25">
            <v>2650</v>
          </cell>
          <cell r="E25">
            <v>497</v>
          </cell>
          <cell r="F25">
            <v>54482</v>
          </cell>
          <cell r="G25">
            <v>488</v>
          </cell>
          <cell r="H25">
            <v>8610</v>
          </cell>
          <cell r="I25">
            <v>5965</v>
          </cell>
          <cell r="J25">
            <v>5268</v>
          </cell>
          <cell r="K25">
            <v>2472</v>
          </cell>
          <cell r="L25">
            <v>6426</v>
          </cell>
          <cell r="M25">
            <v>7939</v>
          </cell>
          <cell r="N25">
            <v>9896</v>
          </cell>
          <cell r="O25">
            <v>7418</v>
          </cell>
          <cell r="Q25">
            <v>529</v>
          </cell>
          <cell r="R25">
            <v>474</v>
          </cell>
          <cell r="S25">
            <v>497</v>
          </cell>
          <cell r="T25">
            <v>25595</v>
          </cell>
          <cell r="U25">
            <v>488</v>
          </cell>
          <cell r="V25">
            <v>3858</v>
          </cell>
          <cell r="W25">
            <v>2058</v>
          </cell>
          <cell r="X25">
            <v>2718</v>
          </cell>
          <cell r="Y25">
            <v>886</v>
          </cell>
          <cell r="Z25">
            <v>3095</v>
          </cell>
          <cell r="AB25">
            <v>7405</v>
          </cell>
          <cell r="AC25">
            <v>3888</v>
          </cell>
          <cell r="AD25">
            <v>31684</v>
          </cell>
          <cell r="AE25">
            <v>621</v>
          </cell>
          <cell r="AF25">
            <v>2176</v>
          </cell>
          <cell r="AG25">
            <v>0</v>
          </cell>
          <cell r="AH25">
            <v>28887</v>
          </cell>
          <cell r="AI25">
            <v>0</v>
          </cell>
          <cell r="AJ25">
            <v>4752</v>
          </cell>
          <cell r="AK25">
            <v>3907</v>
          </cell>
          <cell r="AM25">
            <v>1586</v>
          </cell>
          <cell r="AN25">
            <v>3331</v>
          </cell>
          <cell r="AO25">
            <v>6740</v>
          </cell>
          <cell r="AP25">
            <v>2491</v>
          </cell>
          <cell r="AQ25">
            <v>3530</v>
          </cell>
        </row>
        <row r="26">
          <cell r="B26">
            <v>9102</v>
          </cell>
          <cell r="C26">
            <v>746</v>
          </cell>
          <cell r="D26">
            <v>2198</v>
          </cell>
          <cell r="E26">
            <v>415</v>
          </cell>
          <cell r="F26">
            <v>5743</v>
          </cell>
          <cell r="G26">
            <v>0</v>
          </cell>
          <cell r="H26">
            <v>1020</v>
          </cell>
          <cell r="I26">
            <v>596</v>
          </cell>
          <cell r="J26">
            <v>1092</v>
          </cell>
          <cell r="K26">
            <v>0</v>
          </cell>
          <cell r="L26">
            <v>880</v>
          </cell>
          <cell r="M26">
            <v>0</v>
          </cell>
          <cell r="N26">
            <v>548</v>
          </cell>
          <cell r="O26">
            <v>1607</v>
          </cell>
          <cell r="Q26">
            <v>746</v>
          </cell>
          <cell r="R26">
            <v>2198</v>
          </cell>
          <cell r="S26">
            <v>415</v>
          </cell>
          <cell r="T26">
            <v>4565</v>
          </cell>
          <cell r="U26">
            <v>0</v>
          </cell>
          <cell r="V26">
            <v>1020</v>
          </cell>
          <cell r="W26">
            <v>0</v>
          </cell>
          <cell r="X26">
            <v>1092</v>
          </cell>
          <cell r="Y26">
            <v>0</v>
          </cell>
          <cell r="Z26">
            <v>880</v>
          </cell>
          <cell r="AB26">
            <v>548</v>
          </cell>
          <cell r="AC26">
            <v>1025</v>
          </cell>
          <cell r="AD26">
            <v>1178</v>
          </cell>
          <cell r="AE26">
            <v>0</v>
          </cell>
          <cell r="AF26">
            <v>0</v>
          </cell>
          <cell r="AG26">
            <v>0</v>
          </cell>
          <cell r="AH26">
            <v>1178</v>
          </cell>
          <cell r="AI26">
            <v>0</v>
          </cell>
          <cell r="AJ26">
            <v>0</v>
          </cell>
          <cell r="AK26">
            <v>596</v>
          </cell>
          <cell r="AM26">
            <v>0</v>
          </cell>
          <cell r="AN26">
            <v>0</v>
          </cell>
          <cell r="AO26">
            <v>0</v>
          </cell>
          <cell r="AP26">
            <v>0</v>
          </cell>
          <cell r="AQ26">
            <v>582</v>
          </cell>
        </row>
        <row r="27">
          <cell r="B27">
            <v>5900</v>
          </cell>
          <cell r="C27">
            <v>0</v>
          </cell>
          <cell r="D27">
            <v>4716</v>
          </cell>
          <cell r="E27">
            <v>0</v>
          </cell>
          <cell r="F27">
            <v>1184</v>
          </cell>
          <cell r="G27">
            <v>0</v>
          </cell>
          <cell r="H27">
            <v>0</v>
          </cell>
          <cell r="I27">
            <v>0</v>
          </cell>
          <cell r="J27">
            <v>0</v>
          </cell>
          <cell r="K27">
            <v>589</v>
          </cell>
          <cell r="L27">
            <v>0</v>
          </cell>
          <cell r="M27">
            <v>0</v>
          </cell>
          <cell r="N27">
            <v>595</v>
          </cell>
          <cell r="O27">
            <v>0</v>
          </cell>
          <cell r="Q27">
            <v>0</v>
          </cell>
          <cell r="R27">
            <v>2886</v>
          </cell>
          <cell r="S27">
            <v>0</v>
          </cell>
          <cell r="T27">
            <v>595</v>
          </cell>
          <cell r="U27">
            <v>0</v>
          </cell>
          <cell r="V27">
            <v>0</v>
          </cell>
          <cell r="W27">
            <v>0</v>
          </cell>
          <cell r="X27">
            <v>0</v>
          </cell>
          <cell r="Y27">
            <v>0</v>
          </cell>
          <cell r="Z27">
            <v>0</v>
          </cell>
          <cell r="AB27">
            <v>595</v>
          </cell>
          <cell r="AC27">
            <v>0</v>
          </cell>
          <cell r="AD27">
            <v>2419</v>
          </cell>
          <cell r="AE27">
            <v>0</v>
          </cell>
          <cell r="AF27">
            <v>1830</v>
          </cell>
          <cell r="AG27">
            <v>0</v>
          </cell>
          <cell r="AH27">
            <v>589</v>
          </cell>
          <cell r="AI27">
            <v>0</v>
          </cell>
          <cell r="AJ27">
            <v>0</v>
          </cell>
          <cell r="AK27">
            <v>0</v>
          </cell>
          <cell r="AM27">
            <v>589</v>
          </cell>
          <cell r="AN27">
            <v>0</v>
          </cell>
          <cell r="AO27">
            <v>0</v>
          </cell>
          <cell r="AP27">
            <v>0</v>
          </cell>
          <cell r="AQ27">
            <v>0</v>
          </cell>
        </row>
        <row r="28">
          <cell r="B28">
            <v>68730</v>
          </cell>
          <cell r="C28">
            <v>0</v>
          </cell>
          <cell r="D28">
            <v>64568</v>
          </cell>
          <cell r="E28">
            <v>0</v>
          </cell>
          <cell r="F28">
            <v>4162</v>
          </cell>
          <cell r="G28">
            <v>0</v>
          </cell>
          <cell r="H28">
            <v>1045</v>
          </cell>
          <cell r="I28">
            <v>478</v>
          </cell>
          <cell r="J28">
            <v>0</v>
          </cell>
          <cell r="K28">
            <v>809</v>
          </cell>
          <cell r="L28">
            <v>0</v>
          </cell>
          <cell r="M28">
            <v>1830</v>
          </cell>
          <cell r="N28">
            <v>0</v>
          </cell>
          <cell r="O28">
            <v>0</v>
          </cell>
          <cell r="Q28">
            <v>0</v>
          </cell>
          <cell r="R28">
            <v>33916</v>
          </cell>
          <cell r="S28">
            <v>0</v>
          </cell>
          <cell r="T28">
            <v>2783</v>
          </cell>
          <cell r="U28">
            <v>0</v>
          </cell>
          <cell r="V28">
            <v>475</v>
          </cell>
          <cell r="W28">
            <v>478</v>
          </cell>
          <cell r="X28">
            <v>0</v>
          </cell>
          <cell r="Y28">
            <v>0</v>
          </cell>
          <cell r="Z28">
            <v>0</v>
          </cell>
          <cell r="AB28">
            <v>0</v>
          </cell>
          <cell r="AC28">
            <v>0</v>
          </cell>
          <cell r="AD28">
            <v>32031</v>
          </cell>
          <cell r="AE28">
            <v>0</v>
          </cell>
          <cell r="AF28">
            <v>30652</v>
          </cell>
          <cell r="AG28">
            <v>0</v>
          </cell>
          <cell r="AH28">
            <v>1379</v>
          </cell>
          <cell r="AI28">
            <v>0</v>
          </cell>
          <cell r="AJ28">
            <v>570</v>
          </cell>
          <cell r="AK28">
            <v>0</v>
          </cell>
          <cell r="AM28">
            <v>809</v>
          </cell>
          <cell r="AN28">
            <v>0</v>
          </cell>
          <cell r="AO28">
            <v>0</v>
          </cell>
          <cell r="AP28">
            <v>0</v>
          </cell>
          <cell r="AQ28">
            <v>0</v>
          </cell>
        </row>
        <row r="29">
          <cell r="B29">
            <v>1082</v>
          </cell>
          <cell r="C29">
            <v>0</v>
          </cell>
          <cell r="D29">
            <v>592</v>
          </cell>
          <cell r="E29">
            <v>0</v>
          </cell>
          <cell r="F29">
            <v>490</v>
          </cell>
          <cell r="G29">
            <v>0</v>
          </cell>
          <cell r="H29">
            <v>0</v>
          </cell>
          <cell r="I29">
            <v>0</v>
          </cell>
          <cell r="J29">
            <v>0</v>
          </cell>
          <cell r="K29">
            <v>0</v>
          </cell>
          <cell r="L29">
            <v>490</v>
          </cell>
          <cell r="M29">
            <v>0</v>
          </cell>
          <cell r="N29">
            <v>0</v>
          </cell>
          <cell r="O29">
            <v>0</v>
          </cell>
          <cell r="Q29">
            <v>0</v>
          </cell>
          <cell r="R29">
            <v>592</v>
          </cell>
          <cell r="S29">
            <v>0</v>
          </cell>
          <cell r="T29">
            <v>490</v>
          </cell>
          <cell r="U29">
            <v>0</v>
          </cell>
          <cell r="V29">
            <v>0</v>
          </cell>
          <cell r="W29">
            <v>0</v>
          </cell>
          <cell r="X29">
            <v>0</v>
          </cell>
          <cell r="Y29">
            <v>0</v>
          </cell>
          <cell r="Z29">
            <v>490</v>
          </cell>
          <cell r="AB29">
            <v>0</v>
          </cell>
          <cell r="AC29">
            <v>0</v>
          </cell>
          <cell r="AD29">
            <v>0</v>
          </cell>
          <cell r="AE29">
            <v>0</v>
          </cell>
          <cell r="AF29">
            <v>0</v>
          </cell>
          <cell r="AG29">
            <v>0</v>
          </cell>
          <cell r="AH29">
            <v>0</v>
          </cell>
          <cell r="AI29">
            <v>0</v>
          </cell>
          <cell r="AJ29">
            <v>0</v>
          </cell>
          <cell r="AK29">
            <v>0</v>
          </cell>
          <cell r="AM29">
            <v>0</v>
          </cell>
          <cell r="AN29">
            <v>0</v>
          </cell>
          <cell r="AO29">
            <v>0</v>
          </cell>
          <cell r="AP29">
            <v>0</v>
          </cell>
          <cell r="AQ29">
            <v>0</v>
          </cell>
        </row>
        <row r="30">
          <cell r="B30">
            <v>36208</v>
          </cell>
          <cell r="C30">
            <v>2476</v>
          </cell>
          <cell r="D30">
            <v>0</v>
          </cell>
          <cell r="E30">
            <v>1385</v>
          </cell>
          <cell r="F30">
            <v>32347</v>
          </cell>
          <cell r="G30">
            <v>2054</v>
          </cell>
          <cell r="H30">
            <v>4060</v>
          </cell>
          <cell r="I30">
            <v>2640</v>
          </cell>
          <cell r="J30">
            <v>4425</v>
          </cell>
          <cell r="K30">
            <v>4925</v>
          </cell>
          <cell r="L30">
            <v>4190</v>
          </cell>
          <cell r="M30">
            <v>3030</v>
          </cell>
          <cell r="N30">
            <v>5476</v>
          </cell>
          <cell r="O30">
            <v>1547</v>
          </cell>
          <cell r="Q30">
            <v>642</v>
          </cell>
          <cell r="R30">
            <v>0</v>
          </cell>
          <cell r="S30">
            <v>0</v>
          </cell>
          <cell r="T30">
            <v>16517</v>
          </cell>
          <cell r="U30">
            <v>464</v>
          </cell>
          <cell r="V30">
            <v>2033</v>
          </cell>
          <cell r="W30">
            <v>1573</v>
          </cell>
          <cell r="X30">
            <v>2556</v>
          </cell>
          <cell r="Y30">
            <v>2350</v>
          </cell>
          <cell r="Z30">
            <v>2418</v>
          </cell>
          <cell r="AB30">
            <v>1634</v>
          </cell>
          <cell r="AC30">
            <v>459</v>
          </cell>
          <cell r="AD30">
            <v>19049</v>
          </cell>
          <cell r="AE30">
            <v>1834</v>
          </cell>
          <cell r="AF30">
            <v>0</v>
          </cell>
          <cell r="AG30">
            <v>1385</v>
          </cell>
          <cell r="AH30">
            <v>15830</v>
          </cell>
          <cell r="AI30">
            <v>1590</v>
          </cell>
          <cell r="AJ30">
            <v>2027</v>
          </cell>
          <cell r="AK30">
            <v>1067</v>
          </cell>
          <cell r="AM30">
            <v>2575</v>
          </cell>
          <cell r="AN30">
            <v>1772</v>
          </cell>
          <cell r="AO30">
            <v>0</v>
          </cell>
          <cell r="AP30">
            <v>3842</v>
          </cell>
          <cell r="AQ30">
            <v>1088</v>
          </cell>
        </row>
        <row r="31">
          <cell r="B31">
            <v>51203</v>
          </cell>
          <cell r="C31">
            <v>657</v>
          </cell>
          <cell r="D31">
            <v>5104</v>
          </cell>
          <cell r="E31">
            <v>3940</v>
          </cell>
          <cell r="F31">
            <v>41502</v>
          </cell>
          <cell r="G31">
            <v>3834</v>
          </cell>
          <cell r="H31">
            <v>7865</v>
          </cell>
          <cell r="I31">
            <v>5457</v>
          </cell>
          <cell r="J31">
            <v>3978</v>
          </cell>
          <cell r="K31">
            <v>3231</v>
          </cell>
          <cell r="L31">
            <v>2650</v>
          </cell>
          <cell r="M31">
            <v>3982</v>
          </cell>
          <cell r="N31">
            <v>6364</v>
          </cell>
          <cell r="O31">
            <v>4141</v>
          </cell>
          <cell r="Q31">
            <v>657</v>
          </cell>
          <cell r="R31">
            <v>3427</v>
          </cell>
          <cell r="S31">
            <v>3940</v>
          </cell>
          <cell r="T31">
            <v>26746</v>
          </cell>
          <cell r="U31">
            <v>2124</v>
          </cell>
          <cell r="V31">
            <v>4696</v>
          </cell>
          <cell r="W31">
            <v>4407</v>
          </cell>
          <cell r="X31">
            <v>3275</v>
          </cell>
          <cell r="Y31">
            <v>2266</v>
          </cell>
          <cell r="Z31">
            <v>1926</v>
          </cell>
          <cell r="AB31">
            <v>3669</v>
          </cell>
          <cell r="AC31">
            <v>1668</v>
          </cell>
          <cell r="AD31">
            <v>16433</v>
          </cell>
          <cell r="AE31">
            <v>0</v>
          </cell>
          <cell r="AF31">
            <v>1677</v>
          </cell>
          <cell r="AG31">
            <v>0</v>
          </cell>
          <cell r="AH31">
            <v>14756</v>
          </cell>
          <cell r="AI31">
            <v>1710</v>
          </cell>
          <cell r="AJ31">
            <v>3169</v>
          </cell>
          <cell r="AK31">
            <v>1050</v>
          </cell>
          <cell r="AM31">
            <v>965</v>
          </cell>
          <cell r="AN31">
            <v>724</v>
          </cell>
          <cell r="AO31">
            <v>1267</v>
          </cell>
          <cell r="AP31">
            <v>2695</v>
          </cell>
          <cell r="AQ31">
            <v>2473</v>
          </cell>
        </row>
        <row r="32">
          <cell r="B32">
            <v>123214</v>
          </cell>
          <cell r="C32">
            <v>10391</v>
          </cell>
          <cell r="D32">
            <v>7153</v>
          </cell>
          <cell r="E32">
            <v>5432</v>
          </cell>
          <cell r="F32">
            <v>100238</v>
          </cell>
          <cell r="G32">
            <v>6538</v>
          </cell>
          <cell r="H32">
            <v>23985</v>
          </cell>
          <cell r="I32">
            <v>16451</v>
          </cell>
          <cell r="J32">
            <v>9553</v>
          </cell>
          <cell r="K32">
            <v>9094</v>
          </cell>
          <cell r="L32">
            <v>7249</v>
          </cell>
          <cell r="M32">
            <v>6901</v>
          </cell>
          <cell r="N32">
            <v>13983</v>
          </cell>
          <cell r="O32">
            <v>6484</v>
          </cell>
          <cell r="Q32">
            <v>4340</v>
          </cell>
          <cell r="R32">
            <v>2058</v>
          </cell>
          <cell r="S32">
            <v>1054</v>
          </cell>
          <cell r="T32">
            <v>42103</v>
          </cell>
          <cell r="U32">
            <v>4373</v>
          </cell>
          <cell r="V32">
            <v>8755</v>
          </cell>
          <cell r="W32">
            <v>8616</v>
          </cell>
          <cell r="X32">
            <v>1695</v>
          </cell>
          <cell r="Y32">
            <v>3923</v>
          </cell>
          <cell r="Z32">
            <v>2943</v>
          </cell>
          <cell r="AB32">
            <v>5943</v>
          </cell>
          <cell r="AC32">
            <v>4272</v>
          </cell>
          <cell r="AD32">
            <v>73659</v>
          </cell>
          <cell r="AE32">
            <v>6051</v>
          </cell>
          <cell r="AF32">
            <v>5095</v>
          </cell>
          <cell r="AG32">
            <v>4378</v>
          </cell>
          <cell r="AH32">
            <v>58135</v>
          </cell>
          <cell r="AI32">
            <v>2165</v>
          </cell>
          <cell r="AJ32">
            <v>15230</v>
          </cell>
          <cell r="AK32">
            <v>7835</v>
          </cell>
          <cell r="AM32">
            <v>5171</v>
          </cell>
          <cell r="AN32">
            <v>4306</v>
          </cell>
          <cell r="AO32">
            <v>5318</v>
          </cell>
          <cell r="AP32">
            <v>8040</v>
          </cell>
          <cell r="AQ32">
            <v>2212</v>
          </cell>
        </row>
        <row r="33">
          <cell r="B33">
            <v>44249</v>
          </cell>
          <cell r="C33">
            <v>2959</v>
          </cell>
          <cell r="D33">
            <v>431</v>
          </cell>
          <cell r="E33">
            <v>402</v>
          </cell>
          <cell r="F33">
            <v>40457</v>
          </cell>
          <cell r="G33">
            <v>1689</v>
          </cell>
          <cell r="H33">
            <v>3701</v>
          </cell>
          <cell r="I33">
            <v>5730</v>
          </cell>
          <cell r="J33">
            <v>4659</v>
          </cell>
          <cell r="K33">
            <v>5202</v>
          </cell>
          <cell r="L33">
            <v>3181</v>
          </cell>
          <cell r="M33">
            <v>8143</v>
          </cell>
          <cell r="N33">
            <v>5084</v>
          </cell>
          <cell r="O33">
            <v>3068</v>
          </cell>
          <cell r="Q33">
            <v>2462</v>
          </cell>
          <cell r="R33">
            <v>0</v>
          </cell>
          <cell r="S33">
            <v>0</v>
          </cell>
          <cell r="T33">
            <v>20003</v>
          </cell>
          <cell r="U33">
            <v>601</v>
          </cell>
          <cell r="V33">
            <v>1574</v>
          </cell>
          <cell r="W33">
            <v>2282</v>
          </cell>
          <cell r="X33">
            <v>2461</v>
          </cell>
          <cell r="Y33">
            <v>1318</v>
          </cell>
          <cell r="Z33">
            <v>382</v>
          </cell>
          <cell r="AB33">
            <v>3433</v>
          </cell>
          <cell r="AC33">
            <v>1942</v>
          </cell>
          <cell r="AD33">
            <v>21784</v>
          </cell>
          <cell r="AE33">
            <v>497</v>
          </cell>
          <cell r="AF33">
            <v>431</v>
          </cell>
          <cell r="AG33">
            <v>402</v>
          </cell>
          <cell r="AH33">
            <v>20454</v>
          </cell>
          <cell r="AI33">
            <v>1088</v>
          </cell>
          <cell r="AJ33">
            <v>2127</v>
          </cell>
          <cell r="AK33">
            <v>3448</v>
          </cell>
          <cell r="AM33">
            <v>3884</v>
          </cell>
          <cell r="AN33">
            <v>2799</v>
          </cell>
          <cell r="AO33">
            <v>2133</v>
          </cell>
          <cell r="AP33">
            <v>1651</v>
          </cell>
          <cell r="AQ33">
            <v>1126</v>
          </cell>
        </row>
        <row r="34">
          <cell r="B34">
            <v>0</v>
          </cell>
          <cell r="C34">
            <v>0</v>
          </cell>
          <cell r="D34">
            <v>0</v>
          </cell>
          <cell r="E34">
            <v>0</v>
          </cell>
          <cell r="F34">
            <v>0</v>
          </cell>
          <cell r="G34">
            <v>0</v>
          </cell>
          <cell r="H34">
            <v>0</v>
          </cell>
          <cell r="I34">
            <v>0</v>
          </cell>
          <cell r="J34">
            <v>0</v>
          </cell>
          <cell r="K34">
            <v>0</v>
          </cell>
          <cell r="L34">
            <v>0</v>
          </cell>
          <cell r="M34">
            <v>0</v>
          </cell>
          <cell r="N34">
            <v>0</v>
          </cell>
          <cell r="O34">
            <v>0</v>
          </cell>
          <cell r="Q34">
            <v>0</v>
          </cell>
          <cell r="R34">
            <v>0</v>
          </cell>
          <cell r="S34">
            <v>0</v>
          </cell>
          <cell r="T34">
            <v>0</v>
          </cell>
          <cell r="U34">
            <v>0</v>
          </cell>
          <cell r="V34">
            <v>0</v>
          </cell>
          <cell r="W34">
            <v>0</v>
          </cell>
          <cell r="X34">
            <v>0</v>
          </cell>
          <cell r="Y34">
            <v>0</v>
          </cell>
          <cell r="Z34">
            <v>0</v>
          </cell>
          <cell r="AB34">
            <v>0</v>
          </cell>
          <cell r="AC34">
            <v>0</v>
          </cell>
          <cell r="AD34">
            <v>0</v>
          </cell>
          <cell r="AE34">
            <v>0</v>
          </cell>
          <cell r="AF34">
            <v>0</v>
          </cell>
          <cell r="AG34">
            <v>0</v>
          </cell>
          <cell r="AH34">
            <v>0</v>
          </cell>
          <cell r="AI34">
            <v>0</v>
          </cell>
          <cell r="AJ34">
            <v>0</v>
          </cell>
          <cell r="AK34">
            <v>0</v>
          </cell>
          <cell r="AM34">
            <v>0</v>
          </cell>
          <cell r="AN34">
            <v>0</v>
          </cell>
          <cell r="AO34">
            <v>0</v>
          </cell>
          <cell r="AP34">
            <v>0</v>
          </cell>
          <cell r="AQ34">
            <v>0</v>
          </cell>
        </row>
        <row r="35">
          <cell r="B35">
            <v>3536</v>
          </cell>
          <cell r="C35">
            <v>606</v>
          </cell>
          <cell r="D35">
            <v>0</v>
          </cell>
          <cell r="E35">
            <v>723</v>
          </cell>
          <cell r="F35">
            <v>2207</v>
          </cell>
          <cell r="G35">
            <v>565</v>
          </cell>
          <cell r="H35">
            <v>0</v>
          </cell>
          <cell r="I35">
            <v>0</v>
          </cell>
          <cell r="J35">
            <v>0</v>
          </cell>
          <cell r="K35">
            <v>521</v>
          </cell>
          <cell r="L35">
            <v>0</v>
          </cell>
          <cell r="M35">
            <v>0</v>
          </cell>
          <cell r="N35">
            <v>555</v>
          </cell>
          <cell r="O35">
            <v>566</v>
          </cell>
          <cell r="Q35">
            <v>606</v>
          </cell>
          <cell r="R35">
            <v>0</v>
          </cell>
          <cell r="S35">
            <v>723</v>
          </cell>
          <cell r="T35">
            <v>0</v>
          </cell>
          <cell r="U35">
            <v>0</v>
          </cell>
          <cell r="V35">
            <v>0</v>
          </cell>
          <cell r="W35">
            <v>0</v>
          </cell>
          <cell r="X35">
            <v>0</v>
          </cell>
          <cell r="Y35">
            <v>0</v>
          </cell>
          <cell r="Z35">
            <v>0</v>
          </cell>
          <cell r="AB35">
            <v>0</v>
          </cell>
          <cell r="AC35">
            <v>0</v>
          </cell>
          <cell r="AD35">
            <v>2207</v>
          </cell>
          <cell r="AE35">
            <v>0</v>
          </cell>
          <cell r="AF35">
            <v>0</v>
          </cell>
          <cell r="AG35">
            <v>0</v>
          </cell>
          <cell r="AH35">
            <v>2207</v>
          </cell>
          <cell r="AI35">
            <v>565</v>
          </cell>
          <cell r="AJ35">
            <v>0</v>
          </cell>
          <cell r="AK35">
            <v>0</v>
          </cell>
          <cell r="AM35">
            <v>521</v>
          </cell>
          <cell r="AN35">
            <v>0</v>
          </cell>
          <cell r="AO35">
            <v>0</v>
          </cell>
          <cell r="AP35">
            <v>555</v>
          </cell>
          <cell r="AQ35">
            <v>566</v>
          </cell>
        </row>
        <row r="36">
          <cell r="B36">
            <v>9103</v>
          </cell>
          <cell r="C36">
            <v>595</v>
          </cell>
          <cell r="D36">
            <v>383</v>
          </cell>
          <cell r="E36">
            <v>377</v>
          </cell>
          <cell r="F36">
            <v>7748</v>
          </cell>
          <cell r="G36">
            <v>541</v>
          </cell>
          <cell r="H36">
            <v>999</v>
          </cell>
          <cell r="I36">
            <v>564</v>
          </cell>
          <cell r="J36">
            <v>0</v>
          </cell>
          <cell r="K36">
            <v>1086</v>
          </cell>
          <cell r="L36">
            <v>474</v>
          </cell>
          <cell r="M36">
            <v>1660</v>
          </cell>
          <cell r="N36">
            <v>1860</v>
          </cell>
          <cell r="O36">
            <v>564</v>
          </cell>
          <cell r="Q36">
            <v>595</v>
          </cell>
          <cell r="R36">
            <v>0</v>
          </cell>
          <cell r="S36">
            <v>377</v>
          </cell>
          <cell r="T36">
            <v>5062</v>
          </cell>
          <cell r="U36">
            <v>541</v>
          </cell>
          <cell r="V36">
            <v>525</v>
          </cell>
          <cell r="W36">
            <v>0</v>
          </cell>
          <cell r="X36">
            <v>0</v>
          </cell>
          <cell r="Y36">
            <v>549</v>
          </cell>
          <cell r="Z36">
            <v>474</v>
          </cell>
          <cell r="AB36">
            <v>1313</v>
          </cell>
          <cell r="AC36">
            <v>0</v>
          </cell>
          <cell r="AD36">
            <v>3069</v>
          </cell>
          <cell r="AE36">
            <v>0</v>
          </cell>
          <cell r="AF36">
            <v>383</v>
          </cell>
          <cell r="AG36">
            <v>0</v>
          </cell>
          <cell r="AH36">
            <v>2686</v>
          </cell>
          <cell r="AI36">
            <v>0</v>
          </cell>
          <cell r="AJ36">
            <v>474</v>
          </cell>
          <cell r="AK36">
            <v>564</v>
          </cell>
          <cell r="AM36">
            <v>537</v>
          </cell>
          <cell r="AN36">
            <v>0</v>
          </cell>
          <cell r="AO36">
            <v>0</v>
          </cell>
          <cell r="AP36">
            <v>547</v>
          </cell>
          <cell r="AQ36">
            <v>564</v>
          </cell>
        </row>
        <row r="37">
          <cell r="B37">
            <v>418160</v>
          </cell>
          <cell r="C37">
            <v>25522</v>
          </cell>
          <cell r="D37">
            <v>34280</v>
          </cell>
          <cell r="E37">
            <v>16532</v>
          </cell>
          <cell r="F37">
            <v>341826</v>
          </cell>
          <cell r="G37">
            <v>22236</v>
          </cell>
          <cell r="H37">
            <v>39019</v>
          </cell>
          <cell r="I37">
            <v>38788</v>
          </cell>
          <cell r="J37">
            <v>29915</v>
          </cell>
          <cell r="K37">
            <v>38439</v>
          </cell>
          <cell r="L37">
            <v>40057</v>
          </cell>
          <cell r="M37">
            <v>48637</v>
          </cell>
          <cell r="N37">
            <v>50331</v>
          </cell>
          <cell r="O37">
            <v>34404</v>
          </cell>
          <cell r="Q37">
            <v>12090</v>
          </cell>
          <cell r="R37">
            <v>19357</v>
          </cell>
          <cell r="S37">
            <v>8775</v>
          </cell>
          <cell r="T37">
            <v>183799</v>
          </cell>
          <cell r="U37">
            <v>9527</v>
          </cell>
          <cell r="V37">
            <v>18121</v>
          </cell>
          <cell r="W37">
            <v>20370</v>
          </cell>
          <cell r="X37">
            <v>16076</v>
          </cell>
          <cell r="Y37">
            <v>23408</v>
          </cell>
          <cell r="Z37">
            <v>19886</v>
          </cell>
          <cell r="AB37">
            <v>28236</v>
          </cell>
          <cell r="AC37">
            <v>19728</v>
          </cell>
          <cell r="AD37">
            <v>194139</v>
          </cell>
          <cell r="AE37">
            <v>13432</v>
          </cell>
          <cell r="AF37">
            <v>14923</v>
          </cell>
          <cell r="AG37">
            <v>7757</v>
          </cell>
          <cell r="AH37">
            <v>158027</v>
          </cell>
          <cell r="AI37">
            <v>12709</v>
          </cell>
          <cell r="AJ37">
            <v>20898</v>
          </cell>
          <cell r="AK37">
            <v>18418</v>
          </cell>
          <cell r="AM37">
            <v>15031</v>
          </cell>
          <cell r="AN37">
            <v>20171</v>
          </cell>
          <cell r="AO37">
            <v>20190</v>
          </cell>
          <cell r="AP37">
            <v>22095</v>
          </cell>
          <cell r="AQ37">
            <v>14676</v>
          </cell>
        </row>
        <row r="38">
          <cell r="B38">
            <v>14488</v>
          </cell>
          <cell r="C38">
            <v>503</v>
          </cell>
          <cell r="D38">
            <v>1028</v>
          </cell>
          <cell r="E38">
            <v>418</v>
          </cell>
          <cell r="F38">
            <v>12539</v>
          </cell>
          <cell r="G38">
            <v>461</v>
          </cell>
          <cell r="H38">
            <v>1584</v>
          </cell>
          <cell r="I38">
            <v>1747</v>
          </cell>
          <cell r="J38">
            <v>1852</v>
          </cell>
          <cell r="K38">
            <v>1862</v>
          </cell>
          <cell r="L38">
            <v>589</v>
          </cell>
          <cell r="M38">
            <v>1580</v>
          </cell>
          <cell r="N38">
            <v>1208</v>
          </cell>
          <cell r="O38">
            <v>1656</v>
          </cell>
          <cell r="Q38">
            <v>0</v>
          </cell>
          <cell r="R38">
            <v>1028</v>
          </cell>
          <cell r="S38">
            <v>418</v>
          </cell>
          <cell r="T38">
            <v>4668</v>
          </cell>
          <cell r="U38">
            <v>461</v>
          </cell>
          <cell r="V38">
            <v>0</v>
          </cell>
          <cell r="W38">
            <v>0</v>
          </cell>
          <cell r="X38">
            <v>1267</v>
          </cell>
          <cell r="Y38">
            <v>1279</v>
          </cell>
          <cell r="Z38">
            <v>0</v>
          </cell>
          <cell r="AB38">
            <v>548</v>
          </cell>
          <cell r="AC38">
            <v>1113</v>
          </cell>
          <cell r="AD38">
            <v>8374</v>
          </cell>
          <cell r="AE38">
            <v>503</v>
          </cell>
          <cell r="AF38">
            <v>0</v>
          </cell>
          <cell r="AG38">
            <v>0</v>
          </cell>
          <cell r="AH38">
            <v>7871</v>
          </cell>
          <cell r="AI38">
            <v>0</v>
          </cell>
          <cell r="AJ38">
            <v>1584</v>
          </cell>
          <cell r="AK38">
            <v>1747</v>
          </cell>
          <cell r="AM38">
            <v>583</v>
          </cell>
          <cell r="AN38">
            <v>589</v>
          </cell>
          <cell r="AO38">
            <v>1580</v>
          </cell>
          <cell r="AP38">
            <v>660</v>
          </cell>
          <cell r="AQ38">
            <v>543</v>
          </cell>
        </row>
        <row r="39">
          <cell r="B39">
            <v>7982</v>
          </cell>
          <cell r="C39">
            <v>798</v>
          </cell>
          <cell r="D39">
            <v>0</v>
          </cell>
          <cell r="E39">
            <v>0</v>
          </cell>
          <cell r="F39">
            <v>7184</v>
          </cell>
          <cell r="G39">
            <v>652</v>
          </cell>
          <cell r="H39">
            <v>698</v>
          </cell>
          <cell r="I39">
            <v>458</v>
          </cell>
          <cell r="J39">
            <v>0</v>
          </cell>
          <cell r="K39">
            <v>0</v>
          </cell>
          <cell r="L39">
            <v>521</v>
          </cell>
          <cell r="M39">
            <v>3814</v>
          </cell>
          <cell r="N39">
            <v>0</v>
          </cell>
          <cell r="O39">
            <v>1041</v>
          </cell>
          <cell r="Q39">
            <v>798</v>
          </cell>
          <cell r="R39">
            <v>0</v>
          </cell>
          <cell r="S39">
            <v>0</v>
          </cell>
          <cell r="T39">
            <v>1236</v>
          </cell>
          <cell r="U39">
            <v>0</v>
          </cell>
          <cell r="V39">
            <v>698</v>
          </cell>
          <cell r="W39">
            <v>0</v>
          </cell>
          <cell r="X39">
            <v>0</v>
          </cell>
          <cell r="Y39">
            <v>0</v>
          </cell>
          <cell r="Z39">
            <v>0</v>
          </cell>
          <cell r="AB39">
            <v>0</v>
          </cell>
          <cell r="AC39">
            <v>538</v>
          </cell>
          <cell r="AD39">
            <v>5948</v>
          </cell>
          <cell r="AE39">
            <v>0</v>
          </cell>
          <cell r="AF39">
            <v>0</v>
          </cell>
          <cell r="AG39">
            <v>0</v>
          </cell>
          <cell r="AH39">
            <v>5948</v>
          </cell>
          <cell r="AI39">
            <v>652</v>
          </cell>
          <cell r="AJ39">
            <v>0</v>
          </cell>
          <cell r="AK39">
            <v>458</v>
          </cell>
          <cell r="AM39">
            <v>0</v>
          </cell>
          <cell r="AN39">
            <v>521</v>
          </cell>
          <cell r="AO39">
            <v>3814</v>
          </cell>
          <cell r="AP39">
            <v>0</v>
          </cell>
          <cell r="AQ39">
            <v>503</v>
          </cell>
        </row>
        <row r="40">
          <cell r="B40">
            <v>72374</v>
          </cell>
          <cell r="C40">
            <v>1049</v>
          </cell>
          <cell r="D40">
            <v>3373</v>
          </cell>
          <cell r="E40">
            <v>1195</v>
          </cell>
          <cell r="F40">
            <v>66757</v>
          </cell>
          <cell r="G40">
            <v>5541</v>
          </cell>
          <cell r="H40">
            <v>10670</v>
          </cell>
          <cell r="I40">
            <v>9288</v>
          </cell>
          <cell r="J40">
            <v>5465</v>
          </cell>
          <cell r="K40">
            <v>5996</v>
          </cell>
          <cell r="L40">
            <v>8163</v>
          </cell>
          <cell r="M40">
            <v>5948</v>
          </cell>
          <cell r="N40">
            <v>8043</v>
          </cell>
          <cell r="O40">
            <v>7643</v>
          </cell>
          <cell r="Q40">
            <v>587</v>
          </cell>
          <cell r="R40">
            <v>1693</v>
          </cell>
          <cell r="S40">
            <v>659</v>
          </cell>
          <cell r="T40">
            <v>46914</v>
          </cell>
          <cell r="U40">
            <v>4990</v>
          </cell>
          <cell r="V40">
            <v>5205</v>
          </cell>
          <cell r="W40">
            <v>8231</v>
          </cell>
          <cell r="X40">
            <v>2698</v>
          </cell>
          <cell r="Y40">
            <v>3672</v>
          </cell>
          <cell r="Z40">
            <v>5469</v>
          </cell>
          <cell r="AB40">
            <v>7570</v>
          </cell>
          <cell r="AC40">
            <v>5298</v>
          </cell>
          <cell r="AD40">
            <v>22521</v>
          </cell>
          <cell r="AE40">
            <v>462</v>
          </cell>
          <cell r="AF40">
            <v>1680</v>
          </cell>
          <cell r="AG40">
            <v>536</v>
          </cell>
          <cell r="AH40">
            <v>19843</v>
          </cell>
          <cell r="AI40">
            <v>551</v>
          </cell>
          <cell r="AJ40">
            <v>5465</v>
          </cell>
          <cell r="AK40">
            <v>1057</v>
          </cell>
          <cell r="AM40">
            <v>2324</v>
          </cell>
          <cell r="AN40">
            <v>2694</v>
          </cell>
          <cell r="AO40">
            <v>2167</v>
          </cell>
          <cell r="AP40">
            <v>473</v>
          </cell>
          <cell r="AQ40">
            <v>2345</v>
          </cell>
        </row>
        <row r="41">
          <cell r="B41">
            <v>0</v>
          </cell>
          <cell r="C41">
            <v>0</v>
          </cell>
          <cell r="D41">
            <v>0</v>
          </cell>
          <cell r="E41">
            <v>0</v>
          </cell>
          <cell r="F41">
            <v>0</v>
          </cell>
          <cell r="G41">
            <v>0</v>
          </cell>
          <cell r="H41">
            <v>0</v>
          </cell>
          <cell r="I41">
            <v>0</v>
          </cell>
          <cell r="J41">
            <v>0</v>
          </cell>
          <cell r="K41">
            <v>0</v>
          </cell>
          <cell r="L41">
            <v>0</v>
          </cell>
          <cell r="M41">
            <v>0</v>
          </cell>
          <cell r="N41">
            <v>0</v>
          </cell>
          <cell r="O41">
            <v>0</v>
          </cell>
          <cell r="Q41">
            <v>0</v>
          </cell>
          <cell r="R41">
            <v>0</v>
          </cell>
          <cell r="S41">
            <v>0</v>
          </cell>
          <cell r="T41">
            <v>0</v>
          </cell>
          <cell r="U41">
            <v>0</v>
          </cell>
          <cell r="V41">
            <v>0</v>
          </cell>
          <cell r="W41">
            <v>0</v>
          </cell>
          <cell r="X41">
            <v>0</v>
          </cell>
          <cell r="Y41">
            <v>0</v>
          </cell>
          <cell r="Z41">
            <v>0</v>
          </cell>
          <cell r="AB41">
            <v>0</v>
          </cell>
          <cell r="AC41">
            <v>0</v>
          </cell>
          <cell r="AD41">
            <v>0</v>
          </cell>
          <cell r="AE41">
            <v>0</v>
          </cell>
          <cell r="AF41">
            <v>0</v>
          </cell>
          <cell r="AG41">
            <v>0</v>
          </cell>
          <cell r="AH41">
            <v>0</v>
          </cell>
          <cell r="AI41">
            <v>0</v>
          </cell>
          <cell r="AJ41">
            <v>0</v>
          </cell>
          <cell r="AK41">
            <v>0</v>
          </cell>
          <cell r="AM41">
            <v>0</v>
          </cell>
          <cell r="AN41">
            <v>0</v>
          </cell>
          <cell r="AO41">
            <v>0</v>
          </cell>
          <cell r="AP41">
            <v>0</v>
          </cell>
          <cell r="AQ41">
            <v>0</v>
          </cell>
        </row>
        <row r="42">
          <cell r="B42">
            <v>592</v>
          </cell>
          <cell r="C42">
            <v>0</v>
          </cell>
          <cell r="D42">
            <v>592</v>
          </cell>
          <cell r="E42">
            <v>0</v>
          </cell>
          <cell r="F42">
            <v>0</v>
          </cell>
          <cell r="G42">
            <v>0</v>
          </cell>
          <cell r="H42">
            <v>0</v>
          </cell>
          <cell r="I42">
            <v>0</v>
          </cell>
          <cell r="J42">
            <v>0</v>
          </cell>
          <cell r="K42">
            <v>0</v>
          </cell>
          <cell r="L42">
            <v>0</v>
          </cell>
          <cell r="M42">
            <v>0</v>
          </cell>
          <cell r="N42">
            <v>0</v>
          </cell>
          <cell r="O42">
            <v>0</v>
          </cell>
          <cell r="Q42">
            <v>0</v>
          </cell>
          <cell r="R42">
            <v>592</v>
          </cell>
          <cell r="S42">
            <v>0</v>
          </cell>
          <cell r="T42">
            <v>0</v>
          </cell>
          <cell r="U42">
            <v>0</v>
          </cell>
          <cell r="V42">
            <v>0</v>
          </cell>
          <cell r="W42">
            <v>0</v>
          </cell>
          <cell r="X42">
            <v>0</v>
          </cell>
          <cell r="Y42">
            <v>0</v>
          </cell>
          <cell r="Z42">
            <v>0</v>
          </cell>
          <cell r="AB42">
            <v>0</v>
          </cell>
          <cell r="AC42">
            <v>0</v>
          </cell>
          <cell r="AD42">
            <v>0</v>
          </cell>
          <cell r="AE42">
            <v>0</v>
          </cell>
          <cell r="AF42">
            <v>0</v>
          </cell>
          <cell r="AG42">
            <v>0</v>
          </cell>
          <cell r="AH42">
            <v>0</v>
          </cell>
          <cell r="AI42">
            <v>0</v>
          </cell>
          <cell r="AJ42">
            <v>0</v>
          </cell>
          <cell r="AK42">
            <v>0</v>
          </cell>
          <cell r="AM42">
            <v>0</v>
          </cell>
          <cell r="AN42">
            <v>0</v>
          </cell>
          <cell r="AO42">
            <v>0</v>
          </cell>
          <cell r="AP42">
            <v>0</v>
          </cell>
          <cell r="AQ42">
            <v>0</v>
          </cell>
        </row>
        <row r="43">
          <cell r="B43">
            <v>0</v>
          </cell>
          <cell r="C43">
            <v>0</v>
          </cell>
          <cell r="D43">
            <v>0</v>
          </cell>
          <cell r="E43">
            <v>0</v>
          </cell>
          <cell r="F43">
            <v>0</v>
          </cell>
          <cell r="G43">
            <v>0</v>
          </cell>
          <cell r="H43">
            <v>0</v>
          </cell>
          <cell r="I43">
            <v>0</v>
          </cell>
          <cell r="J43">
            <v>0</v>
          </cell>
          <cell r="K43">
            <v>0</v>
          </cell>
          <cell r="L43">
            <v>0</v>
          </cell>
          <cell r="M43">
            <v>0</v>
          </cell>
          <cell r="N43">
            <v>0</v>
          </cell>
          <cell r="O43">
            <v>0</v>
          </cell>
          <cell r="Q43">
            <v>0</v>
          </cell>
          <cell r="R43">
            <v>0</v>
          </cell>
          <cell r="S43">
            <v>0</v>
          </cell>
          <cell r="T43">
            <v>0</v>
          </cell>
          <cell r="U43">
            <v>0</v>
          </cell>
          <cell r="V43">
            <v>0</v>
          </cell>
          <cell r="W43">
            <v>0</v>
          </cell>
          <cell r="X43">
            <v>0</v>
          </cell>
          <cell r="Y43">
            <v>0</v>
          </cell>
          <cell r="Z43">
            <v>0</v>
          </cell>
          <cell r="AB43">
            <v>0</v>
          </cell>
          <cell r="AC43">
            <v>0</v>
          </cell>
          <cell r="AD43">
            <v>0</v>
          </cell>
          <cell r="AE43">
            <v>0</v>
          </cell>
          <cell r="AF43">
            <v>0</v>
          </cell>
          <cell r="AG43">
            <v>0</v>
          </cell>
          <cell r="AH43">
            <v>0</v>
          </cell>
          <cell r="AI43">
            <v>0</v>
          </cell>
          <cell r="AJ43">
            <v>0</v>
          </cell>
          <cell r="AK43">
            <v>0</v>
          </cell>
          <cell r="AM43">
            <v>0</v>
          </cell>
          <cell r="AN43">
            <v>0</v>
          </cell>
          <cell r="AO43">
            <v>0</v>
          </cell>
          <cell r="AP43">
            <v>0</v>
          </cell>
          <cell r="AQ43">
            <v>0</v>
          </cell>
        </row>
        <row r="44">
          <cell r="B44">
            <v>3446</v>
          </cell>
          <cell r="C44">
            <v>0</v>
          </cell>
          <cell r="D44">
            <v>0</v>
          </cell>
          <cell r="E44">
            <v>0</v>
          </cell>
          <cell r="F44">
            <v>3446</v>
          </cell>
          <cell r="G44">
            <v>0</v>
          </cell>
          <cell r="H44">
            <v>0</v>
          </cell>
          <cell r="I44">
            <v>497</v>
          </cell>
          <cell r="J44">
            <v>0</v>
          </cell>
          <cell r="K44">
            <v>634</v>
          </cell>
          <cell r="L44">
            <v>420</v>
          </cell>
          <cell r="M44">
            <v>641</v>
          </cell>
          <cell r="N44">
            <v>1254</v>
          </cell>
          <cell r="O44">
            <v>0</v>
          </cell>
          <cell r="Q44">
            <v>0</v>
          </cell>
          <cell r="R44">
            <v>0</v>
          </cell>
          <cell r="S44">
            <v>0</v>
          </cell>
          <cell r="T44">
            <v>1751</v>
          </cell>
          <cell r="U44">
            <v>0</v>
          </cell>
          <cell r="V44">
            <v>0</v>
          </cell>
          <cell r="W44">
            <v>497</v>
          </cell>
          <cell r="X44">
            <v>0</v>
          </cell>
          <cell r="Y44">
            <v>0</v>
          </cell>
          <cell r="Z44">
            <v>0</v>
          </cell>
          <cell r="AB44">
            <v>1254</v>
          </cell>
          <cell r="AC44">
            <v>0</v>
          </cell>
          <cell r="AD44">
            <v>1695</v>
          </cell>
          <cell r="AE44">
            <v>0</v>
          </cell>
          <cell r="AF44">
            <v>0</v>
          </cell>
          <cell r="AG44">
            <v>0</v>
          </cell>
          <cell r="AH44">
            <v>1695</v>
          </cell>
          <cell r="AI44">
            <v>0</v>
          </cell>
          <cell r="AJ44">
            <v>0</v>
          </cell>
          <cell r="AK44">
            <v>0</v>
          </cell>
          <cell r="AM44">
            <v>634</v>
          </cell>
          <cell r="AN44">
            <v>420</v>
          </cell>
          <cell r="AO44">
            <v>641</v>
          </cell>
          <cell r="AP44">
            <v>0</v>
          </cell>
          <cell r="AQ44">
            <v>0</v>
          </cell>
        </row>
        <row r="45">
          <cell r="B45">
            <v>543</v>
          </cell>
          <cell r="C45">
            <v>0</v>
          </cell>
          <cell r="D45">
            <v>0</v>
          </cell>
          <cell r="E45">
            <v>0</v>
          </cell>
          <cell r="F45">
            <v>543</v>
          </cell>
          <cell r="G45">
            <v>0</v>
          </cell>
          <cell r="H45">
            <v>0</v>
          </cell>
          <cell r="I45">
            <v>0</v>
          </cell>
          <cell r="J45">
            <v>0</v>
          </cell>
          <cell r="K45">
            <v>0</v>
          </cell>
          <cell r="L45">
            <v>0</v>
          </cell>
          <cell r="M45">
            <v>0</v>
          </cell>
          <cell r="N45">
            <v>543</v>
          </cell>
          <cell r="O45">
            <v>0</v>
          </cell>
          <cell r="Q45">
            <v>0</v>
          </cell>
          <cell r="R45">
            <v>0</v>
          </cell>
          <cell r="S45">
            <v>0</v>
          </cell>
          <cell r="T45">
            <v>0</v>
          </cell>
          <cell r="U45">
            <v>0</v>
          </cell>
          <cell r="V45">
            <v>0</v>
          </cell>
          <cell r="W45">
            <v>0</v>
          </cell>
          <cell r="X45">
            <v>0</v>
          </cell>
          <cell r="Y45">
            <v>0</v>
          </cell>
          <cell r="Z45">
            <v>0</v>
          </cell>
          <cell r="AB45">
            <v>0</v>
          </cell>
          <cell r="AC45">
            <v>0</v>
          </cell>
          <cell r="AD45">
            <v>543</v>
          </cell>
          <cell r="AE45">
            <v>0</v>
          </cell>
          <cell r="AF45">
            <v>0</v>
          </cell>
          <cell r="AG45">
            <v>0</v>
          </cell>
          <cell r="AH45">
            <v>543</v>
          </cell>
          <cell r="AI45">
            <v>0</v>
          </cell>
          <cell r="AJ45">
            <v>0</v>
          </cell>
          <cell r="AK45">
            <v>0</v>
          </cell>
          <cell r="AM45">
            <v>0</v>
          </cell>
          <cell r="AN45">
            <v>0</v>
          </cell>
          <cell r="AO45">
            <v>0</v>
          </cell>
          <cell r="AP45">
            <v>543</v>
          </cell>
          <cell r="AQ45">
            <v>0</v>
          </cell>
        </row>
        <row r="46">
          <cell r="B46">
            <v>1235</v>
          </cell>
          <cell r="C46">
            <v>0</v>
          </cell>
          <cell r="D46">
            <v>0</v>
          </cell>
          <cell r="E46">
            <v>0</v>
          </cell>
          <cell r="F46">
            <v>1235</v>
          </cell>
          <cell r="G46">
            <v>0</v>
          </cell>
          <cell r="H46">
            <v>0</v>
          </cell>
          <cell r="I46">
            <v>0</v>
          </cell>
          <cell r="J46">
            <v>636</v>
          </cell>
          <cell r="K46">
            <v>0</v>
          </cell>
          <cell r="L46">
            <v>599</v>
          </cell>
          <cell r="M46">
            <v>0</v>
          </cell>
          <cell r="N46">
            <v>0</v>
          </cell>
          <cell r="O46">
            <v>0</v>
          </cell>
          <cell r="Q46">
            <v>0</v>
          </cell>
          <cell r="R46">
            <v>0</v>
          </cell>
          <cell r="S46">
            <v>0</v>
          </cell>
          <cell r="T46">
            <v>636</v>
          </cell>
          <cell r="U46">
            <v>0</v>
          </cell>
          <cell r="V46">
            <v>0</v>
          </cell>
          <cell r="W46">
            <v>0</v>
          </cell>
          <cell r="X46">
            <v>636</v>
          </cell>
          <cell r="Y46">
            <v>0</v>
          </cell>
          <cell r="Z46">
            <v>0</v>
          </cell>
          <cell r="AB46">
            <v>0</v>
          </cell>
          <cell r="AC46">
            <v>0</v>
          </cell>
          <cell r="AD46">
            <v>599</v>
          </cell>
          <cell r="AE46">
            <v>0</v>
          </cell>
          <cell r="AF46">
            <v>0</v>
          </cell>
          <cell r="AG46">
            <v>0</v>
          </cell>
          <cell r="AH46">
            <v>599</v>
          </cell>
          <cell r="AI46">
            <v>0</v>
          </cell>
          <cell r="AJ46">
            <v>0</v>
          </cell>
          <cell r="AK46">
            <v>0</v>
          </cell>
          <cell r="AM46">
            <v>0</v>
          </cell>
          <cell r="AN46">
            <v>599</v>
          </cell>
          <cell r="AO46">
            <v>0</v>
          </cell>
          <cell r="AP46">
            <v>0</v>
          </cell>
          <cell r="AQ46">
            <v>0</v>
          </cell>
        </row>
        <row r="47">
          <cell r="B47">
            <v>3367</v>
          </cell>
          <cell r="C47">
            <v>0</v>
          </cell>
          <cell r="D47">
            <v>0</v>
          </cell>
          <cell r="E47">
            <v>0</v>
          </cell>
          <cell r="F47">
            <v>3367</v>
          </cell>
          <cell r="G47">
            <v>0</v>
          </cell>
          <cell r="H47">
            <v>0</v>
          </cell>
          <cell r="I47">
            <v>0</v>
          </cell>
          <cell r="J47">
            <v>0</v>
          </cell>
          <cell r="K47">
            <v>0</v>
          </cell>
          <cell r="L47">
            <v>536</v>
          </cell>
          <cell r="M47">
            <v>1243</v>
          </cell>
          <cell r="N47">
            <v>538</v>
          </cell>
          <cell r="O47">
            <v>1050</v>
          </cell>
          <cell r="Q47">
            <v>0</v>
          </cell>
          <cell r="R47">
            <v>0</v>
          </cell>
          <cell r="S47">
            <v>0</v>
          </cell>
          <cell r="T47">
            <v>2745</v>
          </cell>
          <cell r="U47">
            <v>0</v>
          </cell>
          <cell r="V47">
            <v>0</v>
          </cell>
          <cell r="W47">
            <v>0</v>
          </cell>
          <cell r="X47">
            <v>0</v>
          </cell>
          <cell r="Y47">
            <v>0</v>
          </cell>
          <cell r="Z47">
            <v>536</v>
          </cell>
          <cell r="AB47">
            <v>538</v>
          </cell>
          <cell r="AC47">
            <v>1050</v>
          </cell>
          <cell r="AD47">
            <v>622</v>
          </cell>
          <cell r="AE47">
            <v>0</v>
          </cell>
          <cell r="AF47">
            <v>0</v>
          </cell>
          <cell r="AG47">
            <v>0</v>
          </cell>
          <cell r="AH47">
            <v>622</v>
          </cell>
          <cell r="AI47">
            <v>0</v>
          </cell>
          <cell r="AJ47">
            <v>0</v>
          </cell>
          <cell r="AK47">
            <v>0</v>
          </cell>
          <cell r="AM47">
            <v>0</v>
          </cell>
          <cell r="AN47">
            <v>0</v>
          </cell>
          <cell r="AO47">
            <v>622</v>
          </cell>
          <cell r="AP47">
            <v>0</v>
          </cell>
          <cell r="AQ47">
            <v>0</v>
          </cell>
        </row>
        <row r="48">
          <cell r="B48">
            <v>0</v>
          </cell>
          <cell r="C48">
            <v>0</v>
          </cell>
          <cell r="D48">
            <v>0</v>
          </cell>
          <cell r="E48">
            <v>0</v>
          </cell>
          <cell r="F48">
            <v>0</v>
          </cell>
          <cell r="G48">
            <v>0</v>
          </cell>
          <cell r="H48">
            <v>0</v>
          </cell>
          <cell r="I48">
            <v>0</v>
          </cell>
          <cell r="J48">
            <v>0</v>
          </cell>
          <cell r="K48">
            <v>0</v>
          </cell>
          <cell r="L48">
            <v>0</v>
          </cell>
          <cell r="M48">
            <v>0</v>
          </cell>
          <cell r="N48">
            <v>0</v>
          </cell>
          <cell r="O48">
            <v>0</v>
          </cell>
          <cell r="Q48">
            <v>0</v>
          </cell>
          <cell r="R48">
            <v>0</v>
          </cell>
          <cell r="S48">
            <v>0</v>
          </cell>
          <cell r="T48">
            <v>0</v>
          </cell>
          <cell r="U48">
            <v>0</v>
          </cell>
          <cell r="V48">
            <v>0</v>
          </cell>
          <cell r="W48">
            <v>0</v>
          </cell>
          <cell r="X48">
            <v>0</v>
          </cell>
          <cell r="Y48">
            <v>0</v>
          </cell>
          <cell r="Z48">
            <v>0</v>
          </cell>
          <cell r="AB48">
            <v>0</v>
          </cell>
          <cell r="AC48">
            <v>0</v>
          </cell>
          <cell r="AD48">
            <v>0</v>
          </cell>
          <cell r="AE48">
            <v>0</v>
          </cell>
          <cell r="AF48">
            <v>0</v>
          </cell>
          <cell r="AG48">
            <v>0</v>
          </cell>
          <cell r="AH48">
            <v>0</v>
          </cell>
          <cell r="AI48">
            <v>0</v>
          </cell>
          <cell r="AJ48">
            <v>0</v>
          </cell>
          <cell r="AK48">
            <v>0</v>
          </cell>
          <cell r="AM48">
            <v>0</v>
          </cell>
          <cell r="AN48">
            <v>0</v>
          </cell>
          <cell r="AO48">
            <v>0</v>
          </cell>
          <cell r="AP48">
            <v>0</v>
          </cell>
          <cell r="AQ48">
            <v>0</v>
          </cell>
        </row>
        <row r="49">
          <cell r="B49">
            <v>71021</v>
          </cell>
          <cell r="C49">
            <v>1378</v>
          </cell>
          <cell r="D49">
            <v>4853</v>
          </cell>
          <cell r="E49">
            <v>375</v>
          </cell>
          <cell r="F49">
            <v>64415</v>
          </cell>
          <cell r="G49">
            <v>2065</v>
          </cell>
          <cell r="H49">
            <v>3252</v>
          </cell>
          <cell r="I49">
            <v>8617</v>
          </cell>
          <cell r="J49">
            <v>3236</v>
          </cell>
          <cell r="K49">
            <v>4055</v>
          </cell>
          <cell r="L49">
            <v>4765</v>
          </cell>
          <cell r="M49">
            <v>23099</v>
          </cell>
          <cell r="N49">
            <v>10957</v>
          </cell>
          <cell r="O49">
            <v>4369</v>
          </cell>
          <cell r="Q49">
            <v>875</v>
          </cell>
          <cell r="R49">
            <v>2124</v>
          </cell>
          <cell r="S49">
            <v>375</v>
          </cell>
          <cell r="T49">
            <v>33147</v>
          </cell>
          <cell r="U49">
            <v>1500</v>
          </cell>
          <cell r="V49">
            <v>1268</v>
          </cell>
          <cell r="W49">
            <v>3658</v>
          </cell>
          <cell r="X49">
            <v>1293</v>
          </cell>
          <cell r="Y49">
            <v>2328</v>
          </cell>
          <cell r="Z49">
            <v>1887</v>
          </cell>
          <cell r="AB49">
            <v>5854</v>
          </cell>
          <cell r="AC49">
            <v>2753</v>
          </cell>
          <cell r="AD49">
            <v>34500</v>
          </cell>
          <cell r="AE49">
            <v>503</v>
          </cell>
          <cell r="AF49">
            <v>2729</v>
          </cell>
          <cell r="AG49">
            <v>0</v>
          </cell>
          <cell r="AH49">
            <v>31268</v>
          </cell>
          <cell r="AI49">
            <v>565</v>
          </cell>
          <cell r="AJ49">
            <v>1984</v>
          </cell>
          <cell r="AK49">
            <v>4959</v>
          </cell>
          <cell r="AM49">
            <v>1727</v>
          </cell>
          <cell r="AN49">
            <v>2878</v>
          </cell>
          <cell r="AO49">
            <v>10493</v>
          </cell>
          <cell r="AP49">
            <v>5103</v>
          </cell>
          <cell r="AQ49">
            <v>1616</v>
          </cell>
        </row>
        <row r="50">
          <cell r="B50">
            <v>173588</v>
          </cell>
          <cell r="C50">
            <v>8683</v>
          </cell>
          <cell r="D50">
            <v>13892</v>
          </cell>
          <cell r="E50">
            <v>8220</v>
          </cell>
          <cell r="F50">
            <v>142793</v>
          </cell>
          <cell r="G50">
            <v>11289</v>
          </cell>
          <cell r="H50">
            <v>18410</v>
          </cell>
          <cell r="I50">
            <v>14252</v>
          </cell>
          <cell r="J50">
            <v>11696</v>
          </cell>
          <cell r="K50">
            <v>25151</v>
          </cell>
          <cell r="L50">
            <v>14230</v>
          </cell>
          <cell r="M50">
            <v>28144</v>
          </cell>
          <cell r="N50">
            <v>11817</v>
          </cell>
          <cell r="O50">
            <v>7804</v>
          </cell>
          <cell r="Q50">
            <v>4447</v>
          </cell>
          <cell r="R50">
            <v>8518</v>
          </cell>
          <cell r="S50">
            <v>4221</v>
          </cell>
          <cell r="T50">
            <v>73983</v>
          </cell>
          <cell r="U50">
            <v>5222</v>
          </cell>
          <cell r="V50">
            <v>10220</v>
          </cell>
          <cell r="W50">
            <v>9544</v>
          </cell>
          <cell r="X50">
            <v>5234</v>
          </cell>
          <cell r="Y50">
            <v>12082</v>
          </cell>
          <cell r="Z50">
            <v>7347</v>
          </cell>
          <cell r="AB50">
            <v>6649</v>
          </cell>
          <cell r="AC50">
            <v>3337</v>
          </cell>
          <cell r="AD50">
            <v>82419</v>
          </cell>
          <cell r="AE50">
            <v>4236</v>
          </cell>
          <cell r="AF50">
            <v>5374</v>
          </cell>
          <cell r="AG50">
            <v>3999</v>
          </cell>
          <cell r="AH50">
            <v>68810</v>
          </cell>
          <cell r="AI50">
            <v>6067</v>
          </cell>
          <cell r="AJ50">
            <v>8190</v>
          </cell>
          <cell r="AK50">
            <v>4708</v>
          </cell>
          <cell r="AM50">
            <v>13069</v>
          </cell>
          <cell r="AN50">
            <v>6883</v>
          </cell>
          <cell r="AO50">
            <v>13796</v>
          </cell>
          <cell r="AP50">
            <v>5168</v>
          </cell>
          <cell r="AQ50">
            <v>4467</v>
          </cell>
        </row>
        <row r="51">
          <cell r="B51">
            <v>14383</v>
          </cell>
          <cell r="C51">
            <v>559</v>
          </cell>
          <cell r="D51">
            <v>980</v>
          </cell>
          <cell r="E51">
            <v>507</v>
          </cell>
          <cell r="F51">
            <v>12337</v>
          </cell>
          <cell r="G51">
            <v>538</v>
          </cell>
          <cell r="H51">
            <v>0</v>
          </cell>
          <cell r="I51">
            <v>2686</v>
          </cell>
          <cell r="J51">
            <v>1029</v>
          </cell>
          <cell r="K51">
            <v>1264</v>
          </cell>
          <cell r="L51">
            <v>968</v>
          </cell>
          <cell r="M51">
            <v>3470</v>
          </cell>
          <cell r="N51">
            <v>1289</v>
          </cell>
          <cell r="O51">
            <v>1093</v>
          </cell>
          <cell r="Q51">
            <v>0</v>
          </cell>
          <cell r="R51">
            <v>0</v>
          </cell>
          <cell r="S51">
            <v>507</v>
          </cell>
          <cell r="T51">
            <v>5974</v>
          </cell>
          <cell r="U51">
            <v>0</v>
          </cell>
          <cell r="V51">
            <v>0</v>
          </cell>
          <cell r="W51">
            <v>1652</v>
          </cell>
          <cell r="X51">
            <v>514</v>
          </cell>
          <cell r="Y51">
            <v>1264</v>
          </cell>
          <cell r="Z51">
            <v>439</v>
          </cell>
          <cell r="AB51">
            <v>615</v>
          </cell>
          <cell r="AC51">
            <v>0</v>
          </cell>
          <cell r="AD51">
            <v>7902</v>
          </cell>
          <cell r="AE51">
            <v>559</v>
          </cell>
          <cell r="AF51">
            <v>980</v>
          </cell>
          <cell r="AG51">
            <v>0</v>
          </cell>
          <cell r="AH51">
            <v>6363</v>
          </cell>
          <cell r="AI51">
            <v>538</v>
          </cell>
          <cell r="AJ51">
            <v>0</v>
          </cell>
          <cell r="AK51">
            <v>1034</v>
          </cell>
          <cell r="AM51">
            <v>0</v>
          </cell>
          <cell r="AN51">
            <v>529</v>
          </cell>
          <cell r="AO51">
            <v>1980</v>
          </cell>
          <cell r="AP51">
            <v>674</v>
          </cell>
          <cell r="AQ51">
            <v>1093</v>
          </cell>
        </row>
        <row r="57">
          <cell r="B57">
            <v>3344.8178178592461</v>
          </cell>
          <cell r="C57">
            <v>0</v>
          </cell>
          <cell r="D57">
            <v>0</v>
          </cell>
          <cell r="E57">
            <v>0</v>
          </cell>
          <cell r="F57">
            <v>3345.7130825382387</v>
          </cell>
          <cell r="G57">
            <v>0</v>
          </cell>
          <cell r="H57">
            <v>1122</v>
          </cell>
          <cell r="I57">
            <v>587.19614539360305</v>
          </cell>
          <cell r="J57">
            <v>0</v>
          </cell>
          <cell r="K57">
            <v>498.84404605384418</v>
          </cell>
          <cell r="L57">
            <v>0</v>
          </cell>
          <cell r="M57">
            <v>0</v>
          </cell>
          <cell r="N57">
            <v>1130.1805350138254</v>
          </cell>
          <cell r="O57">
            <v>0</v>
          </cell>
          <cell r="Q57">
            <v>0</v>
          </cell>
          <cell r="R57">
            <v>0</v>
          </cell>
          <cell r="S57">
            <v>0</v>
          </cell>
          <cell r="T57">
            <v>2216.8592842755311</v>
          </cell>
          <cell r="U57">
            <v>0</v>
          </cell>
          <cell r="V57">
            <v>551</v>
          </cell>
          <cell r="W57">
            <v>589.35428348741038</v>
          </cell>
          <cell r="X57">
            <v>0</v>
          </cell>
          <cell r="Y57">
            <v>502.44803942575533</v>
          </cell>
          <cell r="Z57">
            <v>0</v>
          </cell>
          <cell r="AB57">
            <v>578.42424242424238</v>
          </cell>
          <cell r="AC57">
            <v>0</v>
          </cell>
          <cell r="AD57">
            <v>1128.8136018570801</v>
          </cell>
          <cell r="AE57">
            <v>0</v>
          </cell>
          <cell r="AF57">
            <v>0</v>
          </cell>
          <cell r="AG57">
            <v>0</v>
          </cell>
          <cell r="AH57">
            <v>1128.5988146489315</v>
          </cell>
          <cell r="AI57">
            <v>0</v>
          </cell>
          <cell r="AJ57">
            <v>571</v>
          </cell>
          <cell r="AK57">
            <v>0</v>
          </cell>
          <cell r="AM57">
            <v>0</v>
          </cell>
          <cell r="AN57">
            <v>0</v>
          </cell>
          <cell r="AO57">
            <v>0</v>
          </cell>
          <cell r="AP57">
            <v>551.76563971478538</v>
          </cell>
          <cell r="AQ57">
            <v>0</v>
          </cell>
        </row>
        <row r="58">
          <cell r="B58">
            <v>2432.3200933845465</v>
          </cell>
          <cell r="C58">
            <v>0</v>
          </cell>
          <cell r="D58">
            <v>0</v>
          </cell>
          <cell r="E58">
            <v>281.13856132075472</v>
          </cell>
          <cell r="F58">
            <v>2151.8949546226072</v>
          </cell>
          <cell r="G58">
            <v>488.95310594081769</v>
          </cell>
          <cell r="H58">
            <v>0</v>
          </cell>
          <cell r="I58">
            <v>0</v>
          </cell>
          <cell r="J58">
            <v>641.32102126649704</v>
          </cell>
          <cell r="K58">
            <v>497.83628030424046</v>
          </cell>
          <cell r="L58">
            <v>0</v>
          </cell>
          <cell r="M58">
            <v>0</v>
          </cell>
          <cell r="N58">
            <v>521.3899534863782</v>
          </cell>
          <cell r="O58">
            <v>0</v>
          </cell>
          <cell r="Q58">
            <v>0</v>
          </cell>
          <cell r="R58">
            <v>0</v>
          </cell>
          <cell r="S58">
            <v>0</v>
          </cell>
          <cell r="T58">
            <v>1509.8010300449891</v>
          </cell>
          <cell r="U58">
            <v>486</v>
          </cell>
          <cell r="V58">
            <v>0</v>
          </cell>
          <cell r="W58">
            <v>0</v>
          </cell>
          <cell r="X58">
            <v>0</v>
          </cell>
          <cell r="Y58">
            <v>501.43299288146085</v>
          </cell>
          <cell r="Z58">
            <v>0</v>
          </cell>
          <cell r="AB58">
            <v>521.18434343434342</v>
          </cell>
          <cell r="AC58">
            <v>0</v>
          </cell>
          <cell r="AD58">
            <v>923.208267233112</v>
          </cell>
          <cell r="AE58">
            <v>0</v>
          </cell>
          <cell r="AF58">
            <v>0</v>
          </cell>
          <cell r="AG58">
            <v>279</v>
          </cell>
          <cell r="AH58">
            <v>641.89057583157978</v>
          </cell>
          <cell r="AI58">
            <v>0</v>
          </cell>
          <cell r="AJ58">
            <v>0</v>
          </cell>
          <cell r="AK58">
            <v>0</v>
          </cell>
          <cell r="AM58">
            <v>0</v>
          </cell>
          <cell r="AN58">
            <v>0</v>
          </cell>
          <cell r="AO58">
            <v>0</v>
          </cell>
          <cell r="AP58">
            <v>0</v>
          </cell>
          <cell r="AQ58">
            <v>0</v>
          </cell>
        </row>
        <row r="59">
          <cell r="B59">
            <v>73828.720416301207</v>
          </cell>
          <cell r="C59">
            <v>5827.3158837305418</v>
          </cell>
          <cell r="D59">
            <v>9011.9607560159493</v>
          </cell>
          <cell r="E59">
            <v>432.2883254716981</v>
          </cell>
          <cell r="F59">
            <v>58548.467782231943</v>
          </cell>
          <cell r="G59">
            <v>3158.073661621866</v>
          </cell>
          <cell r="H59">
            <v>6617</v>
          </cell>
          <cell r="I59">
            <v>6042.3396101124126</v>
          </cell>
          <cell r="J59">
            <v>7403.8850712618823</v>
          </cell>
          <cell r="K59">
            <v>5361.3137878918205</v>
          </cell>
          <cell r="L59">
            <v>6557.631313480274</v>
          </cell>
          <cell r="M59">
            <v>6456.3037748063844</v>
          </cell>
          <cell r="N59">
            <v>12525.414142713224</v>
          </cell>
          <cell r="O59">
            <v>4403.5390803603423</v>
          </cell>
          <cell r="Q59">
            <v>1561</v>
          </cell>
          <cell r="R59">
            <v>2677</v>
          </cell>
          <cell r="S59">
            <v>435.48527043950145</v>
          </cell>
          <cell r="T59">
            <v>25932.519760219035</v>
          </cell>
          <cell r="U59">
            <v>2117</v>
          </cell>
          <cell r="V59">
            <v>2274</v>
          </cell>
          <cell r="W59">
            <v>2858.2155924570784</v>
          </cell>
          <cell r="X59">
            <v>2974.6515720015527</v>
          </cell>
          <cell r="Y59">
            <v>1222.116039330524</v>
          </cell>
          <cell r="Z59">
            <v>1443.0317846852131</v>
          </cell>
          <cell r="AB59">
            <v>8344.9747474747473</v>
          </cell>
          <cell r="AC59">
            <v>2109</v>
          </cell>
          <cell r="AD59">
            <v>43226.505866114559</v>
          </cell>
          <cell r="AE59">
            <v>4280.0615984722281</v>
          </cell>
          <cell r="AF59">
            <v>6353.8746058046927</v>
          </cell>
          <cell r="AG59">
            <v>0</v>
          </cell>
          <cell r="AH59">
            <v>32617.513420867199</v>
          </cell>
          <cell r="AI59">
            <v>1034.8406352171883</v>
          </cell>
          <cell r="AJ59">
            <v>4343</v>
          </cell>
          <cell r="AK59">
            <v>3183.4510983988744</v>
          </cell>
          <cell r="AM59">
            <v>4116</v>
          </cell>
          <cell r="AN59">
            <v>5116.2913246418802</v>
          </cell>
          <cell r="AO59">
            <v>3894.2305259506079</v>
          </cell>
          <cell r="AP59">
            <v>4178.9463204628009</v>
          </cell>
          <cell r="AQ59">
            <v>2296.914157170113</v>
          </cell>
        </row>
        <row r="60">
          <cell r="B60">
            <v>1278.1011173933705</v>
          </cell>
          <cell r="C60">
            <v>0</v>
          </cell>
          <cell r="D60">
            <v>637.32103952193108</v>
          </cell>
          <cell r="E60">
            <v>0</v>
          </cell>
          <cell r="F60">
            <v>639.72532592947357</v>
          </cell>
          <cell r="G60">
            <v>0</v>
          </cell>
          <cell r="H60">
            <v>0</v>
          </cell>
          <cell r="I60">
            <v>0</v>
          </cell>
          <cell r="J60">
            <v>0</v>
          </cell>
          <cell r="K60">
            <v>0</v>
          </cell>
          <cell r="L60">
            <v>638.8609825191736</v>
          </cell>
          <cell r="M60">
            <v>0</v>
          </cell>
          <cell r="N60">
            <v>0</v>
          </cell>
          <cell r="O60">
            <v>0</v>
          </cell>
          <cell r="Q60">
            <v>0</v>
          </cell>
          <cell r="R60">
            <v>634</v>
          </cell>
          <cell r="S60">
            <v>0</v>
          </cell>
          <cell r="T60">
            <v>0</v>
          </cell>
          <cell r="U60">
            <v>0</v>
          </cell>
          <cell r="V60">
            <v>0</v>
          </cell>
          <cell r="W60">
            <v>0</v>
          </cell>
          <cell r="X60">
            <v>0</v>
          </cell>
          <cell r="Y60">
            <v>0</v>
          </cell>
          <cell r="Z60">
            <v>0</v>
          </cell>
          <cell r="AB60">
            <v>0</v>
          </cell>
          <cell r="AC60">
            <v>0</v>
          </cell>
          <cell r="AD60">
            <v>639.99699748146952</v>
          </cell>
          <cell r="AE60">
            <v>0</v>
          </cell>
          <cell r="AF60">
            <v>0</v>
          </cell>
          <cell r="AG60">
            <v>0</v>
          </cell>
          <cell r="AH60">
            <v>639.87522080542101</v>
          </cell>
          <cell r="AI60">
            <v>0</v>
          </cell>
          <cell r="AJ60">
            <v>0</v>
          </cell>
          <cell r="AK60">
            <v>0</v>
          </cell>
          <cell r="AM60">
            <v>0</v>
          </cell>
          <cell r="AN60">
            <v>639.15895950178901</v>
          </cell>
          <cell r="AO60">
            <v>0</v>
          </cell>
          <cell r="AP60">
            <v>0</v>
          </cell>
          <cell r="AQ60">
            <v>0</v>
          </cell>
        </row>
        <row r="61">
          <cell r="B61">
            <v>4313.7171676877897</v>
          </cell>
          <cell r="C61">
            <v>0</v>
          </cell>
          <cell r="D61">
            <v>647.37342184877548</v>
          </cell>
          <cell r="E61">
            <v>0</v>
          </cell>
          <cell r="F61">
            <v>3666.0794662320536</v>
          </cell>
          <cell r="G61">
            <v>0</v>
          </cell>
          <cell r="H61">
            <v>533</v>
          </cell>
          <cell r="I61">
            <v>0</v>
          </cell>
          <cell r="J61">
            <v>0</v>
          </cell>
          <cell r="K61">
            <v>600.62838676382046</v>
          </cell>
          <cell r="L61">
            <v>1091.59711186347</v>
          </cell>
          <cell r="M61">
            <v>0</v>
          </cell>
          <cell r="N61">
            <v>743.40764080909412</v>
          </cell>
          <cell r="O61">
            <v>689.62603338976555</v>
          </cell>
          <cell r="Q61">
            <v>0</v>
          </cell>
          <cell r="R61">
            <v>644</v>
          </cell>
          <cell r="S61">
            <v>0</v>
          </cell>
          <cell r="T61">
            <v>2522.0425478536708</v>
          </cell>
          <cell r="U61">
            <v>0</v>
          </cell>
          <cell r="V61">
            <v>0</v>
          </cell>
          <cell r="W61">
            <v>0</v>
          </cell>
          <cell r="X61">
            <v>0</v>
          </cell>
          <cell r="Y61">
            <v>604.96774039949526</v>
          </cell>
          <cell r="Z61">
            <v>485.70338118673027</v>
          </cell>
          <cell r="AB61">
            <v>743.11447811447806</v>
          </cell>
          <cell r="AC61">
            <v>685</v>
          </cell>
          <cell r="AD61">
            <v>1143.9316411676659</v>
          </cell>
          <cell r="AE61">
            <v>0</v>
          </cell>
          <cell r="AF61">
            <v>0</v>
          </cell>
          <cell r="AG61">
            <v>0</v>
          </cell>
          <cell r="AH61">
            <v>1143.7139773451224</v>
          </cell>
          <cell r="AI61">
            <v>0</v>
          </cell>
          <cell r="AJ61">
            <v>533</v>
          </cell>
          <cell r="AK61">
            <v>0</v>
          </cell>
          <cell r="AM61">
            <v>0</v>
          </cell>
          <cell r="AN61">
            <v>605.94282459854651</v>
          </cell>
          <cell r="AO61">
            <v>0</v>
          </cell>
          <cell r="AP61">
            <v>0</v>
          </cell>
          <cell r="AQ61">
            <v>0</v>
          </cell>
        </row>
        <row r="62">
          <cell r="B62">
            <v>19546.184700751095</v>
          </cell>
          <cell r="C62">
            <v>534.14547458327593</v>
          </cell>
          <cell r="D62">
            <v>507.6453075056391</v>
          </cell>
          <cell r="E62">
            <v>736.6031839622641</v>
          </cell>
          <cell r="F62">
            <v>17771.267321883326</v>
          </cell>
          <cell r="G62">
            <v>615.71872599954827</v>
          </cell>
          <cell r="H62">
            <v>3967</v>
          </cell>
          <cell r="I62">
            <v>1047.6228293464455</v>
          </cell>
          <cell r="J62">
            <v>1758.8505873666725</v>
          </cell>
          <cell r="K62">
            <v>378.91992185100082</v>
          </cell>
          <cell r="L62">
            <v>2149.9935742416915</v>
          </cell>
          <cell r="M62">
            <v>3360.9684380469794</v>
          </cell>
          <cell r="N62">
            <v>2825.95363999457</v>
          </cell>
          <cell r="O62">
            <v>1651.0754668017746</v>
          </cell>
          <cell r="Q62">
            <v>0</v>
          </cell>
          <cell r="R62">
            <v>505</v>
          </cell>
          <cell r="S62">
            <v>0</v>
          </cell>
          <cell r="T62">
            <v>7451.3062176603262</v>
          </cell>
          <cell r="U62">
            <v>0</v>
          </cell>
          <cell r="V62">
            <v>2125</v>
          </cell>
          <cell r="W62">
            <v>589.35428348741038</v>
          </cell>
          <cell r="X62">
            <v>1300.5921593996636</v>
          </cell>
          <cell r="Y62">
            <v>0</v>
          </cell>
          <cell r="Z62">
            <v>1557.6698498100313</v>
          </cell>
          <cell r="AB62">
            <v>590.47474747474746</v>
          </cell>
          <cell r="AC62">
            <v>558</v>
          </cell>
          <cell r="AD62">
            <v>11594.528281932009</v>
          </cell>
          <cell r="AE62">
            <v>537.03041322985655</v>
          </cell>
          <cell r="AF62">
            <v>0</v>
          </cell>
          <cell r="AG62">
            <v>731</v>
          </cell>
          <cell r="AH62">
            <v>10320.633088959246</v>
          </cell>
          <cell r="AI62">
            <v>619.68930406352172</v>
          </cell>
          <cell r="AJ62">
            <v>1842</v>
          </cell>
          <cell r="AK62">
            <v>458.82120592796474</v>
          </cell>
          <cell r="AM62">
            <v>376</v>
          </cell>
          <cell r="AN62">
            <v>591.85113100323144</v>
          </cell>
          <cell r="AO62">
            <v>2649.6616779752635</v>
          </cell>
          <cell r="AP62">
            <v>2236.2086491173</v>
          </cell>
          <cell r="AQ62">
            <v>1097.2455267364512</v>
          </cell>
        </row>
        <row r="63">
          <cell r="B63">
            <v>45762.868771475631</v>
          </cell>
          <cell r="C63">
            <v>1001.8999862239978</v>
          </cell>
          <cell r="D63">
            <v>21940.329666570455</v>
          </cell>
          <cell r="E63">
            <v>2074.7824292452829</v>
          </cell>
          <cell r="F63">
            <v>20708.966613868124</v>
          </cell>
          <cell r="G63">
            <v>1162.0181838716965</v>
          </cell>
          <cell r="H63">
            <v>3592</v>
          </cell>
          <cell r="I63">
            <v>2155.0808444929303</v>
          </cell>
          <cell r="J63">
            <v>508.42561340593562</v>
          </cell>
          <cell r="K63">
            <v>3819.4321909981199</v>
          </cell>
          <cell r="L63">
            <v>3354.2716782975194</v>
          </cell>
          <cell r="M63">
            <v>1602.9234089147133</v>
          </cell>
          <cell r="N63">
            <v>4029.4703341692925</v>
          </cell>
          <cell r="O63">
            <v>466.12679337147659</v>
          </cell>
          <cell r="Q63">
            <v>996</v>
          </cell>
          <cell r="R63">
            <v>11283</v>
          </cell>
          <cell r="S63">
            <v>1122.7196016458943</v>
          </cell>
          <cell r="T63">
            <v>13104.750635033592</v>
          </cell>
          <cell r="U63">
            <v>510</v>
          </cell>
          <cell r="V63">
            <v>2452</v>
          </cell>
          <cell r="W63">
            <v>613.78347658533414</v>
          </cell>
          <cell r="X63">
            <v>508.35839047742269</v>
          </cell>
          <cell r="Y63">
            <v>3847.0264028759852</v>
          </cell>
          <cell r="Z63">
            <v>1777.8956064971824</v>
          </cell>
          <cell r="AB63">
            <v>3397.2382154882157</v>
          </cell>
          <cell r="AC63">
            <v>0</v>
          </cell>
          <cell r="AD63">
            <v>19190.839100857735</v>
          </cell>
          <cell r="AE63">
            <v>0</v>
          </cell>
          <cell r="AF63">
            <v>10653.4510128815</v>
          </cell>
          <cell r="AG63">
            <v>953</v>
          </cell>
          <cell r="AH63">
            <v>7602.9268361840959</v>
          </cell>
          <cell r="AI63">
            <v>653.10392340028022</v>
          </cell>
          <cell r="AJ63">
            <v>1140</v>
          </cell>
          <cell r="AK63">
            <v>1538.1627211946306</v>
          </cell>
          <cell r="AM63">
            <v>0</v>
          </cell>
          <cell r="AN63">
            <v>1576.2565835902387</v>
          </cell>
          <cell r="AO63">
            <v>1606.2557948155261</v>
          </cell>
          <cell r="AP63">
            <v>631.16360972838845</v>
          </cell>
          <cell r="AQ63">
            <v>469.52373279018201</v>
          </cell>
        </row>
        <row r="64">
          <cell r="B64">
            <v>0</v>
          </cell>
          <cell r="C64">
            <v>0</v>
          </cell>
          <cell r="D64">
            <v>0</v>
          </cell>
          <cell r="E64">
            <v>0</v>
          </cell>
          <cell r="F64">
            <v>0</v>
          </cell>
          <cell r="G64">
            <v>0</v>
          </cell>
          <cell r="H64">
            <v>0</v>
          </cell>
          <cell r="I64">
            <v>0</v>
          </cell>
          <cell r="J64">
            <v>0</v>
          </cell>
          <cell r="K64">
            <v>0</v>
          </cell>
          <cell r="L64">
            <v>0</v>
          </cell>
          <cell r="M64">
            <v>0</v>
          </cell>
          <cell r="N64">
            <v>0</v>
          </cell>
          <cell r="O64">
            <v>0</v>
          </cell>
          <cell r="Q64">
            <v>0</v>
          </cell>
          <cell r="R64">
            <v>0</v>
          </cell>
          <cell r="S64">
            <v>0</v>
          </cell>
          <cell r="T64">
            <v>0</v>
          </cell>
          <cell r="U64">
            <v>0</v>
          </cell>
          <cell r="V64">
            <v>0</v>
          </cell>
          <cell r="W64">
            <v>0</v>
          </cell>
          <cell r="X64">
            <v>0</v>
          </cell>
          <cell r="Y64">
            <v>0</v>
          </cell>
          <cell r="Z64">
            <v>0</v>
          </cell>
          <cell r="AB64">
            <v>0</v>
          </cell>
          <cell r="AC64">
            <v>0</v>
          </cell>
          <cell r="AD64">
            <v>0</v>
          </cell>
          <cell r="AE64">
            <v>0</v>
          </cell>
          <cell r="AF64">
            <v>0</v>
          </cell>
          <cell r="AG64">
            <v>0</v>
          </cell>
          <cell r="AH64">
            <v>0</v>
          </cell>
          <cell r="AI64">
            <v>0</v>
          </cell>
          <cell r="AJ64">
            <v>0</v>
          </cell>
          <cell r="AK64">
            <v>0</v>
          </cell>
          <cell r="AM64">
            <v>0</v>
          </cell>
          <cell r="AN64">
            <v>0</v>
          </cell>
          <cell r="AO64">
            <v>0</v>
          </cell>
          <cell r="AP64">
            <v>0</v>
          </cell>
          <cell r="AQ64">
            <v>0</v>
          </cell>
        </row>
        <row r="65">
          <cell r="B65">
            <v>0</v>
          </cell>
          <cell r="C65">
            <v>0</v>
          </cell>
          <cell r="D65">
            <v>0</v>
          </cell>
          <cell r="E65">
            <v>0</v>
          </cell>
          <cell r="F65">
            <v>0</v>
          </cell>
          <cell r="G65">
            <v>0</v>
          </cell>
          <cell r="H65">
            <v>0</v>
          </cell>
          <cell r="I65">
            <v>0</v>
          </cell>
          <cell r="J65">
            <v>0</v>
          </cell>
          <cell r="K65">
            <v>0</v>
          </cell>
          <cell r="L65">
            <v>0</v>
          </cell>
          <cell r="M65">
            <v>0</v>
          </cell>
          <cell r="N65">
            <v>0</v>
          </cell>
          <cell r="O65">
            <v>0</v>
          </cell>
          <cell r="Q65">
            <v>0</v>
          </cell>
          <cell r="R65">
            <v>0</v>
          </cell>
          <cell r="S65">
            <v>0</v>
          </cell>
          <cell r="T65">
            <v>0</v>
          </cell>
          <cell r="U65">
            <v>0</v>
          </cell>
          <cell r="V65">
            <v>0</v>
          </cell>
          <cell r="W65">
            <v>0</v>
          </cell>
          <cell r="X65">
            <v>0</v>
          </cell>
          <cell r="Y65">
            <v>0</v>
          </cell>
          <cell r="Z65">
            <v>0</v>
          </cell>
          <cell r="AB65">
            <v>0</v>
          </cell>
          <cell r="AC65">
            <v>0</v>
          </cell>
          <cell r="AD65">
            <v>0</v>
          </cell>
          <cell r="AE65">
            <v>0</v>
          </cell>
          <cell r="AF65">
            <v>0</v>
          </cell>
          <cell r="AG65">
            <v>0</v>
          </cell>
          <cell r="AH65">
            <v>0</v>
          </cell>
          <cell r="AI65">
            <v>0</v>
          </cell>
          <cell r="AJ65">
            <v>0</v>
          </cell>
          <cell r="AK65">
            <v>0</v>
          </cell>
          <cell r="AM65">
            <v>0</v>
          </cell>
          <cell r="AN65">
            <v>0</v>
          </cell>
          <cell r="AO65">
            <v>0</v>
          </cell>
          <cell r="AP65">
            <v>0</v>
          </cell>
          <cell r="AQ65">
            <v>0</v>
          </cell>
        </row>
        <row r="66">
          <cell r="B66">
            <v>1283.1369767999638</v>
          </cell>
          <cell r="C66">
            <v>491.8966799834688</v>
          </cell>
          <cell r="D66">
            <v>0</v>
          </cell>
          <cell r="E66">
            <v>0</v>
          </cell>
          <cell r="F66">
            <v>790.84154465297127</v>
          </cell>
          <cell r="G66">
            <v>0</v>
          </cell>
          <cell r="H66">
            <v>785</v>
          </cell>
          <cell r="I66">
            <v>0</v>
          </cell>
          <cell r="J66">
            <v>0</v>
          </cell>
          <cell r="K66">
            <v>0</v>
          </cell>
          <cell r="L66">
            <v>0</v>
          </cell>
          <cell r="M66">
            <v>0</v>
          </cell>
          <cell r="N66">
            <v>0</v>
          </cell>
          <cell r="O66">
            <v>0</v>
          </cell>
          <cell r="Q66">
            <v>0</v>
          </cell>
          <cell r="R66">
            <v>0</v>
          </cell>
          <cell r="S66">
            <v>0</v>
          </cell>
          <cell r="T66">
            <v>0</v>
          </cell>
          <cell r="U66">
            <v>0</v>
          </cell>
          <cell r="V66">
            <v>0</v>
          </cell>
          <cell r="W66">
            <v>0</v>
          </cell>
          <cell r="X66">
            <v>0</v>
          </cell>
          <cell r="Y66">
            <v>0</v>
          </cell>
          <cell r="Z66">
            <v>0</v>
          </cell>
          <cell r="AB66">
            <v>0</v>
          </cell>
          <cell r="AC66">
            <v>0</v>
          </cell>
          <cell r="AD66">
            <v>1284.0254721124286</v>
          </cell>
          <cell r="AE66">
            <v>494.55343139246679</v>
          </cell>
          <cell r="AF66">
            <v>0</v>
          </cell>
          <cell r="AG66">
            <v>0</v>
          </cell>
          <cell r="AH66">
            <v>791.02684776733145</v>
          </cell>
          <cell r="AI66">
            <v>0</v>
          </cell>
          <cell r="AJ66">
            <v>785</v>
          </cell>
          <cell r="AK66">
            <v>0</v>
          </cell>
          <cell r="AM66">
            <v>0</v>
          </cell>
          <cell r="AN66">
            <v>0</v>
          </cell>
          <cell r="AO66">
            <v>0</v>
          </cell>
          <cell r="AP66">
            <v>0</v>
          </cell>
          <cell r="AQ66">
            <v>0</v>
          </cell>
        </row>
        <row r="67">
          <cell r="B67">
            <v>0</v>
          </cell>
          <cell r="C67">
            <v>0</v>
          </cell>
          <cell r="D67">
            <v>0</v>
          </cell>
          <cell r="E67">
            <v>0</v>
          </cell>
          <cell r="F67">
            <v>0</v>
          </cell>
          <cell r="G67">
            <v>0</v>
          </cell>
          <cell r="H67">
            <v>0</v>
          </cell>
          <cell r="I67">
            <v>0</v>
          </cell>
          <cell r="J67">
            <v>0</v>
          </cell>
          <cell r="K67">
            <v>0</v>
          </cell>
          <cell r="L67">
            <v>0</v>
          </cell>
          <cell r="M67">
            <v>0</v>
          </cell>
          <cell r="N67">
            <v>0</v>
          </cell>
          <cell r="O67">
            <v>0</v>
          </cell>
          <cell r="Q67">
            <v>0</v>
          </cell>
          <cell r="R67">
            <v>0</v>
          </cell>
          <cell r="S67">
            <v>0</v>
          </cell>
          <cell r="T67">
            <v>0</v>
          </cell>
          <cell r="U67">
            <v>0</v>
          </cell>
          <cell r="V67">
            <v>0</v>
          </cell>
          <cell r="W67">
            <v>0</v>
          </cell>
          <cell r="X67">
            <v>0</v>
          </cell>
          <cell r="Y67">
            <v>0</v>
          </cell>
          <cell r="Z67">
            <v>0</v>
          </cell>
          <cell r="AB67">
            <v>0</v>
          </cell>
          <cell r="AC67">
            <v>0</v>
          </cell>
          <cell r="AD67">
            <v>0</v>
          </cell>
          <cell r="AE67">
            <v>0</v>
          </cell>
          <cell r="AF67">
            <v>0</v>
          </cell>
          <cell r="AG67">
            <v>0</v>
          </cell>
          <cell r="AH67">
            <v>0</v>
          </cell>
          <cell r="AI67">
            <v>0</v>
          </cell>
          <cell r="AJ67">
            <v>0</v>
          </cell>
          <cell r="AK67">
            <v>0</v>
          </cell>
          <cell r="AM67">
            <v>0</v>
          </cell>
          <cell r="AN67">
            <v>0</v>
          </cell>
          <cell r="AO67">
            <v>0</v>
          </cell>
          <cell r="AP67">
            <v>0</v>
          </cell>
          <cell r="AQ67">
            <v>0</v>
          </cell>
        </row>
        <row r="68">
          <cell r="B68">
            <v>844.01003654503108</v>
          </cell>
          <cell r="C68">
            <v>0</v>
          </cell>
          <cell r="D68">
            <v>0</v>
          </cell>
          <cell r="E68">
            <v>0</v>
          </cell>
          <cell r="F68">
            <v>844.23594193527379</v>
          </cell>
          <cell r="G68">
            <v>0</v>
          </cell>
          <cell r="H68">
            <v>0</v>
          </cell>
          <cell r="I68">
            <v>0</v>
          </cell>
          <cell r="J68">
            <v>0</v>
          </cell>
          <cell r="K68">
            <v>0</v>
          </cell>
          <cell r="L68">
            <v>0</v>
          </cell>
          <cell r="M68">
            <v>849.62037740071457</v>
          </cell>
          <cell r="N68">
            <v>0</v>
          </cell>
          <cell r="O68">
            <v>0</v>
          </cell>
          <cell r="Q68">
            <v>0</v>
          </cell>
          <cell r="R68">
            <v>0</v>
          </cell>
          <cell r="S68">
            <v>0</v>
          </cell>
          <cell r="T68">
            <v>844.03820091907994</v>
          </cell>
          <cell r="U68">
            <v>0</v>
          </cell>
          <cell r="V68">
            <v>0</v>
          </cell>
          <cell r="W68">
            <v>0</v>
          </cell>
          <cell r="X68">
            <v>0</v>
          </cell>
          <cell r="Y68">
            <v>0</v>
          </cell>
          <cell r="Z68">
            <v>0</v>
          </cell>
          <cell r="AB68">
            <v>0</v>
          </cell>
          <cell r="AC68">
            <v>0</v>
          </cell>
          <cell r="AD68">
            <v>0</v>
          </cell>
          <cell r="AE68">
            <v>0</v>
          </cell>
          <cell r="AF68">
            <v>0</v>
          </cell>
          <cell r="AG68">
            <v>0</v>
          </cell>
          <cell r="AH68">
            <v>0</v>
          </cell>
          <cell r="AI68">
            <v>0</v>
          </cell>
          <cell r="AJ68">
            <v>0</v>
          </cell>
          <cell r="AK68">
            <v>0</v>
          </cell>
          <cell r="AM68">
            <v>0</v>
          </cell>
          <cell r="AN68">
            <v>0</v>
          </cell>
          <cell r="AO68">
            <v>0</v>
          </cell>
          <cell r="AP68">
            <v>0</v>
          </cell>
          <cell r="AQ68">
            <v>0</v>
          </cell>
        </row>
        <row r="69">
          <cell r="B69">
            <v>4688.3851075383291</v>
          </cell>
          <cell r="C69">
            <v>0</v>
          </cell>
          <cell r="D69">
            <v>694.61961878494378</v>
          </cell>
          <cell r="E69">
            <v>0</v>
          </cell>
          <cell r="F69">
            <v>3993.4979401329656</v>
          </cell>
          <cell r="G69">
            <v>483.92272419245541</v>
          </cell>
          <cell r="H69">
            <v>1146</v>
          </cell>
          <cell r="I69">
            <v>540.54498358340311</v>
          </cell>
          <cell r="J69">
            <v>610.11073608712275</v>
          </cell>
          <cell r="K69">
            <v>664.11762898885513</v>
          </cell>
          <cell r="L69">
            <v>542.27727492572376</v>
          </cell>
          <cell r="M69">
            <v>0</v>
          </cell>
          <cell r="N69">
            <v>0</v>
          </cell>
          <cell r="O69">
            <v>0</v>
          </cell>
          <cell r="Q69">
            <v>0</v>
          </cell>
          <cell r="R69">
            <v>0</v>
          </cell>
          <cell r="S69">
            <v>0</v>
          </cell>
          <cell r="T69">
            <v>0</v>
          </cell>
          <cell r="U69">
            <v>0</v>
          </cell>
          <cell r="V69">
            <v>0</v>
          </cell>
          <cell r="W69">
            <v>0</v>
          </cell>
          <cell r="X69">
            <v>0</v>
          </cell>
          <cell r="Y69">
            <v>0</v>
          </cell>
          <cell r="Z69">
            <v>0</v>
          </cell>
          <cell r="AB69">
            <v>0</v>
          </cell>
          <cell r="AC69">
            <v>0</v>
          </cell>
          <cell r="AD69">
            <v>4691.6315327184893</v>
          </cell>
          <cell r="AE69">
            <v>0</v>
          </cell>
          <cell r="AF69">
            <v>698.23908279437705</v>
          </cell>
          <cell r="AG69">
            <v>0</v>
          </cell>
          <cell r="AH69">
            <v>3994.4336618467537</v>
          </cell>
          <cell r="AI69">
            <v>487.04339093881362</v>
          </cell>
          <cell r="AJ69">
            <v>1146</v>
          </cell>
          <cell r="AK69">
            <v>538.66013823701587</v>
          </cell>
          <cell r="AM69">
            <v>659</v>
          </cell>
          <cell r="AN69">
            <v>542.53020341962883</v>
          </cell>
          <cell r="AO69">
            <v>0</v>
          </cell>
          <cell r="AP69">
            <v>0</v>
          </cell>
          <cell r="AQ69">
            <v>0</v>
          </cell>
        </row>
        <row r="70">
          <cell r="B70">
            <v>0</v>
          </cell>
          <cell r="C70">
            <v>0</v>
          </cell>
          <cell r="D70">
            <v>0</v>
          </cell>
          <cell r="E70">
            <v>0</v>
          </cell>
          <cell r="F70">
            <v>0</v>
          </cell>
          <cell r="G70">
            <v>0</v>
          </cell>
          <cell r="H70">
            <v>0</v>
          </cell>
          <cell r="I70">
            <v>0</v>
          </cell>
          <cell r="J70">
            <v>0</v>
          </cell>
          <cell r="K70">
            <v>0</v>
          </cell>
          <cell r="L70">
            <v>0</v>
          </cell>
          <cell r="M70">
            <v>0</v>
          </cell>
          <cell r="N70">
            <v>0</v>
          </cell>
          <cell r="O70">
            <v>0</v>
          </cell>
          <cell r="Q70">
            <v>0</v>
          </cell>
          <cell r="R70">
            <v>0</v>
          </cell>
          <cell r="S70">
            <v>0</v>
          </cell>
          <cell r="T70">
            <v>0</v>
          </cell>
          <cell r="U70">
            <v>0</v>
          </cell>
          <cell r="V70">
            <v>0</v>
          </cell>
          <cell r="W70">
            <v>0</v>
          </cell>
          <cell r="X70">
            <v>0</v>
          </cell>
          <cell r="Y70">
            <v>0</v>
          </cell>
          <cell r="Z70">
            <v>0</v>
          </cell>
          <cell r="AB70">
            <v>0</v>
          </cell>
          <cell r="AC70">
            <v>0</v>
          </cell>
          <cell r="AD70">
            <v>0</v>
          </cell>
          <cell r="AE70">
            <v>0</v>
          </cell>
          <cell r="AF70">
            <v>0</v>
          </cell>
          <cell r="AG70">
            <v>0</v>
          </cell>
          <cell r="AH70">
            <v>0</v>
          </cell>
          <cell r="AI70">
            <v>0</v>
          </cell>
          <cell r="AJ70">
            <v>0</v>
          </cell>
          <cell r="AK70">
            <v>0</v>
          </cell>
          <cell r="AM70">
            <v>0</v>
          </cell>
          <cell r="AN70">
            <v>0</v>
          </cell>
          <cell r="AO70">
            <v>0</v>
          </cell>
          <cell r="AP70">
            <v>0</v>
          </cell>
          <cell r="AQ70">
            <v>0</v>
          </cell>
        </row>
        <row r="71">
          <cell r="B71">
            <v>10056.611234966749</v>
          </cell>
          <cell r="C71">
            <v>594.50089544014327</v>
          </cell>
          <cell r="D71">
            <v>427.22624889088439</v>
          </cell>
          <cell r="E71">
            <v>0</v>
          </cell>
          <cell r="F71">
            <v>9035.7424382070058</v>
          </cell>
          <cell r="G71">
            <v>1977.946103456065</v>
          </cell>
          <cell r="H71">
            <v>1237</v>
          </cell>
          <cell r="I71">
            <v>0</v>
          </cell>
          <cell r="J71">
            <v>487.28316215539178</v>
          </cell>
          <cell r="K71">
            <v>1503.5864984087586</v>
          </cell>
          <cell r="L71">
            <v>608.67857389622054</v>
          </cell>
          <cell r="M71">
            <v>0</v>
          </cell>
          <cell r="N71">
            <v>2483.3833622703792</v>
          </cell>
          <cell r="O71">
            <v>717.81512672540566</v>
          </cell>
          <cell r="Q71">
            <v>591</v>
          </cell>
          <cell r="R71">
            <v>0</v>
          </cell>
          <cell r="S71">
            <v>0</v>
          </cell>
          <cell r="T71">
            <v>3312.6988577838351</v>
          </cell>
          <cell r="U71">
            <v>1966</v>
          </cell>
          <cell r="V71">
            <v>698</v>
          </cell>
          <cell r="W71">
            <v>0</v>
          </cell>
          <cell r="X71">
            <v>0</v>
          </cell>
          <cell r="Y71">
            <v>0</v>
          </cell>
          <cell r="Z71">
            <v>0</v>
          </cell>
          <cell r="AB71">
            <v>627.63047138047136</v>
          </cell>
          <cell r="AC71">
            <v>0</v>
          </cell>
          <cell r="AD71">
            <v>6153.0419994084587</v>
          </cell>
          <cell r="AE71">
            <v>0</v>
          </cell>
          <cell r="AF71">
            <v>429.45240258699022</v>
          </cell>
          <cell r="AG71">
            <v>0</v>
          </cell>
          <cell r="AH71">
            <v>5723.6082742910094</v>
          </cell>
          <cell r="AI71">
            <v>0</v>
          </cell>
          <cell r="AJ71">
            <v>539</v>
          </cell>
          <cell r="AK71">
            <v>0</v>
          </cell>
          <cell r="AM71">
            <v>1492</v>
          </cell>
          <cell r="AN71">
            <v>608.96247322611396</v>
          </cell>
          <cell r="AO71">
            <v>0</v>
          </cell>
          <cell r="AP71">
            <v>1856.3044381661359</v>
          </cell>
          <cell r="AQ71">
            <v>723.04626669416803</v>
          </cell>
        </row>
        <row r="72">
          <cell r="B72">
            <v>88248.400241140364</v>
          </cell>
          <cell r="C72">
            <v>7126.969279515085</v>
          </cell>
          <cell r="D72">
            <v>6931.117614359172</v>
          </cell>
          <cell r="E72">
            <v>5148.1609669811323</v>
          </cell>
          <cell r="F72">
            <v>69040.970568933466</v>
          </cell>
          <cell r="G72">
            <v>6420.7792636096683</v>
          </cell>
          <cell r="H72">
            <v>14054</v>
          </cell>
          <cell r="I72">
            <v>7120.3871102046405</v>
          </cell>
          <cell r="J72">
            <v>8818.4157382625544</v>
          </cell>
          <cell r="K72">
            <v>6852.8070973053336</v>
          </cell>
          <cell r="L72">
            <v>4056.5157189248948</v>
          </cell>
          <cell r="M72">
            <v>5184.914809101735</v>
          </cell>
          <cell r="N72">
            <v>9865.2203145206804</v>
          </cell>
          <cell r="O72">
            <v>6593.2275805395257</v>
          </cell>
          <cell r="Q72">
            <v>3264</v>
          </cell>
          <cell r="R72">
            <v>3176</v>
          </cell>
          <cell r="S72">
            <v>2723.5593953127795</v>
          </cell>
          <cell r="T72">
            <v>31939.493304707572</v>
          </cell>
          <cell r="U72">
            <v>1223</v>
          </cell>
          <cell r="V72">
            <v>6063</v>
          </cell>
          <cell r="W72">
            <v>4058.2997033925826</v>
          </cell>
          <cell r="X72">
            <v>4270.2104800103507</v>
          </cell>
          <cell r="Y72">
            <v>4179.9616694045662</v>
          </cell>
          <cell r="Z72">
            <v>3488.4162098069714</v>
          </cell>
          <cell r="AB72">
            <v>2773.6245791245792</v>
          </cell>
          <cell r="AC72">
            <v>3814</v>
          </cell>
          <cell r="AD72">
            <v>47154.172479004774</v>
          </cell>
          <cell r="AE72">
            <v>3864.3939904920562</v>
          </cell>
          <cell r="AF72">
            <v>3757.9611416965099</v>
          </cell>
          <cell r="AG72">
            <v>2426</v>
          </cell>
          <cell r="AH72">
            <v>37102.686031583624</v>
          </cell>
          <cell r="AI72">
            <v>5223.8188229799161</v>
          </cell>
          <cell r="AJ72">
            <v>7991</v>
          </cell>
          <cell r="AK72">
            <v>3066.2192484260904</v>
          </cell>
          <cell r="AM72">
            <v>2682</v>
          </cell>
          <cell r="AN72">
            <v>566.68739244016888</v>
          </cell>
          <cell r="AO72">
            <v>3130.2176494792129</v>
          </cell>
          <cell r="AP72">
            <v>7093.5553462786074</v>
          </cell>
          <cell r="AQ72">
            <v>2773.5365209096067</v>
          </cell>
        </row>
        <row r="73">
          <cell r="B73">
            <v>58351.510116077472</v>
          </cell>
          <cell r="C73">
            <v>3536.8276622124258</v>
          </cell>
          <cell r="D73">
            <v>0</v>
          </cell>
          <cell r="E73">
            <v>609.63738207547169</v>
          </cell>
          <cell r="F73">
            <v>54215.462070700189</v>
          </cell>
          <cell r="G73">
            <v>1783.7733679692794</v>
          </cell>
          <cell r="H73">
            <v>4091</v>
          </cell>
          <cell r="I73">
            <v>4672.2152708606727</v>
          </cell>
          <cell r="J73">
            <v>6967.9478621435255</v>
          </cell>
          <cell r="K73">
            <v>7124.9038496983403</v>
          </cell>
          <cell r="L73">
            <v>5024.3649554342564</v>
          </cell>
          <cell r="M73">
            <v>6914.5715678673905</v>
          </cell>
          <cell r="N73">
            <v>14427.131256296487</v>
          </cell>
          <cell r="O73">
            <v>3199.4620935951461</v>
          </cell>
          <cell r="Q73">
            <v>1992</v>
          </cell>
          <cell r="R73">
            <v>0</v>
          </cell>
          <cell r="S73">
            <v>281.18745900172939</v>
          </cell>
          <cell r="T73">
            <v>23235.223457043263</v>
          </cell>
          <cell r="U73">
            <v>1128</v>
          </cell>
          <cell r="V73">
            <v>613</v>
          </cell>
          <cell r="W73">
            <v>2166.055121349239</v>
          </cell>
          <cell r="X73">
            <v>3744.7390348039849</v>
          </cell>
          <cell r="Y73">
            <v>2570.0978501535606</v>
          </cell>
          <cell r="Z73">
            <v>2160.0224902465766</v>
          </cell>
          <cell r="AB73">
            <v>6097.5555555555557</v>
          </cell>
          <cell r="AC73">
            <v>1601</v>
          </cell>
          <cell r="AD73">
            <v>32854.523029765267</v>
          </cell>
          <cell r="AE73">
            <v>1541.3076266710007</v>
          </cell>
          <cell r="AF73">
            <v>0</v>
          </cell>
          <cell r="AG73">
            <v>328</v>
          </cell>
          <cell r="AH73">
            <v>30982.052817139327</v>
          </cell>
          <cell r="AI73">
            <v>653.10392340028022</v>
          </cell>
          <cell r="AJ73">
            <v>3478</v>
          </cell>
          <cell r="AK73">
            <v>2505.3254834700983</v>
          </cell>
          <cell r="AM73">
            <v>4538</v>
          </cell>
          <cell r="AN73">
            <v>2864.6399980190417</v>
          </cell>
          <cell r="AO73">
            <v>3751.9940861819973</v>
          </cell>
          <cell r="AP73">
            <v>8330.7566258576626</v>
          </cell>
          <cell r="AQ73">
            <v>1599.2201438663435</v>
          </cell>
        </row>
        <row r="74">
          <cell r="B74">
            <v>694358.39538741775</v>
          </cell>
          <cell r="C74">
            <v>26693.190797630527</v>
          </cell>
          <cell r="D74">
            <v>14656.373432539047</v>
          </cell>
          <cell r="E74">
            <v>25434.474646226416</v>
          </cell>
          <cell r="F74">
            <v>627693.45259470865</v>
          </cell>
          <cell r="G74">
            <v>26039.268082222723</v>
          </cell>
          <cell r="H74">
            <v>70270</v>
          </cell>
          <cell r="I74">
            <v>71614.604157114474</v>
          </cell>
          <cell r="J74">
            <v>54972.386818199797</v>
          </cell>
          <cell r="K74">
            <v>57199.776181757858</v>
          </cell>
          <cell r="L74">
            <v>54463.15027983141</v>
          </cell>
          <cell r="M74">
            <v>109249.21690550596</v>
          </cell>
          <cell r="N74">
            <v>114880.59102308533</v>
          </cell>
          <cell r="O74">
            <v>69149.859458991879</v>
          </cell>
          <cell r="Q74">
            <v>11814</v>
          </cell>
          <cell r="R74">
            <v>4277</v>
          </cell>
          <cell r="S74">
            <v>11988.533901842686</v>
          </cell>
          <cell r="T74">
            <v>300618.60829584242</v>
          </cell>
          <cell r="U74">
            <v>13221</v>
          </cell>
          <cell r="V74">
            <v>31569</v>
          </cell>
          <cell r="W74">
            <v>30051.979042629198</v>
          </cell>
          <cell r="X74">
            <v>29000.58786388925</v>
          </cell>
          <cell r="Y74">
            <v>29231.310382591721</v>
          </cell>
          <cell r="Z74">
            <v>27348.217711706657</v>
          </cell>
          <cell r="AB74">
            <v>54236.310606060608</v>
          </cell>
          <cell r="AC74">
            <v>31773</v>
          </cell>
          <cell r="AD74">
            <v>365901.90543411038</v>
          </cell>
          <cell r="AE74">
            <v>14889.193490715534</v>
          </cell>
          <cell r="AF74">
            <v>10410.936714950025</v>
          </cell>
          <cell r="AG74">
            <v>13431</v>
          </cell>
          <cell r="AH74">
            <v>327081.03629293037</v>
          </cell>
          <cell r="AI74">
            <v>12820.075618869687</v>
          </cell>
          <cell r="AJ74">
            <v>38701</v>
          </cell>
          <cell r="AK74">
            <v>41527.361614066082</v>
          </cell>
          <cell r="AM74">
            <v>27961</v>
          </cell>
          <cell r="AN74">
            <v>27114.431576471172</v>
          </cell>
          <cell r="AO74">
            <v>55051.598037871023</v>
          </cell>
          <cell r="AP74">
            <v>60648.993676846498</v>
          </cell>
          <cell r="AQ74">
            <v>37433.10917599134</v>
          </cell>
        </row>
        <row r="75">
          <cell r="B75">
            <v>0</v>
          </cell>
          <cell r="C75">
            <v>0</v>
          </cell>
          <cell r="D75">
            <v>0</v>
          </cell>
          <cell r="E75">
            <v>0</v>
          </cell>
          <cell r="F75">
            <v>0</v>
          </cell>
          <cell r="G75">
            <v>0</v>
          </cell>
          <cell r="H75">
            <v>0</v>
          </cell>
          <cell r="I75">
            <v>0</v>
          </cell>
          <cell r="J75">
            <v>0</v>
          </cell>
          <cell r="K75">
            <v>0</v>
          </cell>
          <cell r="L75">
            <v>0</v>
          </cell>
          <cell r="M75">
            <v>0</v>
          </cell>
          <cell r="N75">
            <v>0</v>
          </cell>
          <cell r="O75">
            <v>0</v>
          </cell>
          <cell r="Q75">
            <v>0</v>
          </cell>
          <cell r="R75">
            <v>0</v>
          </cell>
          <cell r="S75">
            <v>0</v>
          </cell>
          <cell r="T75">
            <v>0</v>
          </cell>
          <cell r="U75">
            <v>0</v>
          </cell>
          <cell r="V75">
            <v>0</v>
          </cell>
          <cell r="W75">
            <v>0</v>
          </cell>
          <cell r="X75">
            <v>0</v>
          </cell>
          <cell r="Y75">
            <v>0</v>
          </cell>
          <cell r="Z75">
            <v>0</v>
          </cell>
          <cell r="AB75">
            <v>0</v>
          </cell>
          <cell r="AC75">
            <v>0</v>
          </cell>
          <cell r="AD75">
            <v>0</v>
          </cell>
          <cell r="AE75">
            <v>0</v>
          </cell>
          <cell r="AF75">
            <v>0</v>
          </cell>
          <cell r="AG75">
            <v>0</v>
          </cell>
          <cell r="AH75">
            <v>0</v>
          </cell>
          <cell r="AI75">
            <v>0</v>
          </cell>
          <cell r="AJ75">
            <v>0</v>
          </cell>
          <cell r="AK75">
            <v>0</v>
          </cell>
          <cell r="AM75">
            <v>0</v>
          </cell>
          <cell r="AN75">
            <v>0</v>
          </cell>
          <cell r="AO75">
            <v>0</v>
          </cell>
          <cell r="AP75">
            <v>0</v>
          </cell>
          <cell r="AQ75">
            <v>0</v>
          </cell>
        </row>
        <row r="76">
          <cell r="B76">
            <v>59200.556012029097</v>
          </cell>
          <cell r="C76">
            <v>1156.8122330899573</v>
          </cell>
          <cell r="D76">
            <v>2663.8813166137497</v>
          </cell>
          <cell r="E76">
            <v>500.80955188679246</v>
          </cell>
          <cell r="F76">
            <v>54887.425523290673</v>
          </cell>
          <cell r="G76">
            <v>490.96525864016263</v>
          </cell>
          <cell r="H76">
            <v>8610</v>
          </cell>
          <cell r="I76">
            <v>6049.4386999530952</v>
          </cell>
          <cell r="J76">
            <v>5303.7349137078591</v>
          </cell>
          <cell r="K76">
            <v>2491.1969330204097</v>
          </cell>
          <cell r="L76">
            <v>6465.0719270365507</v>
          </cell>
          <cell r="M76">
            <v>8049.0885157330222</v>
          </cell>
          <cell r="N76">
            <v>9941.570288441615</v>
          </cell>
          <cell r="O76">
            <v>7468.0962272777824</v>
          </cell>
          <cell r="Q76">
            <v>529</v>
          </cell>
          <cell r="R76">
            <v>474</v>
          </cell>
          <cell r="S76">
            <v>504.51323871429423</v>
          </cell>
          <cell r="T76">
            <v>25779.424525684786</v>
          </cell>
          <cell r="U76">
            <v>488</v>
          </cell>
          <cell r="V76">
            <v>3858</v>
          </cell>
          <cell r="W76">
            <v>2094.8033081469612</v>
          </cell>
          <cell r="X76">
            <v>2736.0754560745245</v>
          </cell>
          <cell r="Y76">
            <v>899.33123824488723</v>
          </cell>
          <cell r="Z76">
            <v>3112.3229084325676</v>
          </cell>
          <cell r="AB76">
            <v>7436.1658249158245</v>
          </cell>
          <cell r="AC76">
            <v>3888</v>
          </cell>
          <cell r="AD76">
            <v>31933.330501106899</v>
          </cell>
          <cell r="AE76">
            <v>628.05251716712041</v>
          </cell>
          <cell r="AF76">
            <v>2198.7963012453897</v>
          </cell>
          <cell r="AG76">
            <v>0</v>
          </cell>
          <cell r="AH76">
            <v>29108.780320324717</v>
          </cell>
          <cell r="AI76">
            <v>0</v>
          </cell>
          <cell r="AJ76">
            <v>4752</v>
          </cell>
          <cell r="AK76">
            <v>3948.4899814109212</v>
          </cell>
          <cell r="AM76">
            <v>1586</v>
          </cell>
          <cell r="AN76">
            <v>3352.8165261424556</v>
          </cell>
          <cell r="AO76">
            <v>6847.6686002888327</v>
          </cell>
          <cell r="AP76">
            <v>2503.5486494162669</v>
          </cell>
          <cell r="AQ76">
            <v>3579.7381787242821</v>
          </cell>
        </row>
        <row r="77">
          <cell r="B77">
            <v>9167.2784637623772</v>
          </cell>
          <cell r="C77">
            <v>750.41906598705054</v>
          </cell>
          <cell r="D77">
            <v>2209.5136354403858</v>
          </cell>
          <cell r="E77">
            <v>418.18101415094338</v>
          </cell>
          <cell r="F77">
            <v>5785.7362941936481</v>
          </cell>
          <cell r="G77">
            <v>0</v>
          </cell>
          <cell r="H77">
            <v>1020</v>
          </cell>
          <cell r="I77">
            <v>604.43679214954648</v>
          </cell>
          <cell r="J77">
            <v>1099.4074650282805</v>
          </cell>
          <cell r="K77">
            <v>0</v>
          </cell>
          <cell r="L77">
            <v>885.35065293995717</v>
          </cell>
          <cell r="M77">
            <v>0</v>
          </cell>
          <cell r="N77">
            <v>550.5234961667345</v>
          </cell>
          <cell r="O77">
            <v>1617.8526067990558</v>
          </cell>
          <cell r="Q77">
            <v>746</v>
          </cell>
          <cell r="R77">
            <v>2198</v>
          </cell>
          <cell r="S77">
            <v>421.27362991233827</v>
          </cell>
          <cell r="T77">
            <v>4597.8930634792359</v>
          </cell>
          <cell r="U77">
            <v>0</v>
          </cell>
          <cell r="V77">
            <v>1020</v>
          </cell>
          <cell r="W77">
            <v>0</v>
          </cell>
          <cell r="X77">
            <v>1099.2621037650408</v>
          </cell>
          <cell r="Y77">
            <v>0</v>
          </cell>
          <cell r="Z77">
            <v>884.9254149985976</v>
          </cell>
          <cell r="AB77">
            <v>550.30639730639734</v>
          </cell>
          <cell r="AC77">
            <v>1025</v>
          </cell>
          <cell r="AD77">
            <v>1187.270020524679</v>
          </cell>
          <cell r="AE77">
            <v>0</v>
          </cell>
          <cell r="AF77">
            <v>0</v>
          </cell>
          <cell r="AG77">
            <v>0</v>
          </cell>
          <cell r="AH77">
            <v>1187.0441104075369</v>
          </cell>
          <cell r="AI77">
            <v>0</v>
          </cell>
          <cell r="AJ77">
            <v>0</v>
          </cell>
          <cell r="AK77">
            <v>602.3291602049934</v>
          </cell>
          <cell r="AM77">
            <v>0</v>
          </cell>
          <cell r="AN77">
            <v>0</v>
          </cell>
          <cell r="AO77">
            <v>0</v>
          </cell>
          <cell r="AP77">
            <v>0</v>
          </cell>
          <cell r="AQ77">
            <v>590.20045892847929</v>
          </cell>
        </row>
        <row r="78">
          <cell r="B78">
            <v>5942.3140997800519</v>
          </cell>
          <cell r="C78">
            <v>0</v>
          </cell>
          <cell r="D78">
            <v>4740.7035053397904</v>
          </cell>
          <cell r="E78">
            <v>0</v>
          </cell>
          <cell r="F78">
            <v>1192.810686457475</v>
          </cell>
          <cell r="G78">
            <v>0</v>
          </cell>
          <cell r="H78">
            <v>0</v>
          </cell>
          <cell r="I78">
            <v>0</v>
          </cell>
          <cell r="J78">
            <v>0</v>
          </cell>
          <cell r="K78">
            <v>593.57402651659436</v>
          </cell>
          <cell r="L78">
            <v>0</v>
          </cell>
          <cell r="M78">
            <v>0</v>
          </cell>
          <cell r="N78">
            <v>597.73992740731217</v>
          </cell>
          <cell r="O78">
            <v>0</v>
          </cell>
          <cell r="Q78">
            <v>0</v>
          </cell>
          <cell r="R78">
            <v>2886</v>
          </cell>
          <cell r="S78">
            <v>0</v>
          </cell>
          <cell r="T78">
            <v>599.28726676235385</v>
          </cell>
          <cell r="U78">
            <v>0</v>
          </cell>
          <cell r="V78">
            <v>0</v>
          </cell>
          <cell r="W78">
            <v>0</v>
          </cell>
          <cell r="X78">
            <v>0</v>
          </cell>
          <cell r="Y78">
            <v>0</v>
          </cell>
          <cell r="Z78">
            <v>0</v>
          </cell>
          <cell r="AB78">
            <v>597.50420875420878</v>
          </cell>
          <cell r="AC78">
            <v>0</v>
          </cell>
          <cell r="AD78">
            <v>2438.0358061538186</v>
          </cell>
          <cell r="AE78">
            <v>0</v>
          </cell>
          <cell r="AF78">
            <v>1849.1715217275109</v>
          </cell>
          <cell r="AG78">
            <v>0</v>
          </cell>
          <cell r="AH78">
            <v>593.52205520376845</v>
          </cell>
          <cell r="AI78">
            <v>0</v>
          </cell>
          <cell r="AJ78">
            <v>0</v>
          </cell>
          <cell r="AK78">
            <v>0</v>
          </cell>
          <cell r="AM78">
            <v>589</v>
          </cell>
          <cell r="AN78">
            <v>0</v>
          </cell>
          <cell r="AO78">
            <v>0</v>
          </cell>
          <cell r="AP78">
            <v>0</v>
          </cell>
          <cell r="AQ78">
            <v>0</v>
          </cell>
        </row>
        <row r="79">
          <cell r="B79">
            <v>69222.923403031004</v>
          </cell>
          <cell r="C79">
            <v>0</v>
          </cell>
          <cell r="D79">
            <v>64906.222207968531</v>
          </cell>
          <cell r="E79">
            <v>0</v>
          </cell>
          <cell r="F79">
            <v>4192.971348847982</v>
          </cell>
          <cell r="G79">
            <v>0</v>
          </cell>
          <cell r="H79">
            <v>1045</v>
          </cell>
          <cell r="I79">
            <v>484.76642054946848</v>
          </cell>
          <cell r="J79">
            <v>0</v>
          </cell>
          <cell r="K79">
            <v>815.28249142941399</v>
          </cell>
          <cell r="L79">
            <v>0</v>
          </cell>
          <cell r="M79">
            <v>1855.3762418177894</v>
          </cell>
          <cell r="N79">
            <v>0</v>
          </cell>
          <cell r="O79">
            <v>0</v>
          </cell>
          <cell r="Q79">
            <v>0</v>
          </cell>
          <cell r="R79">
            <v>33916</v>
          </cell>
          <cell r="S79">
            <v>0</v>
          </cell>
          <cell r="T79">
            <v>2803.0528796632452</v>
          </cell>
          <cell r="U79">
            <v>0</v>
          </cell>
          <cell r="V79">
            <v>475</v>
          </cell>
          <cell r="W79">
            <v>486.54809586698133</v>
          </cell>
          <cell r="X79">
            <v>0</v>
          </cell>
          <cell r="Y79">
            <v>0</v>
          </cell>
          <cell r="Z79">
            <v>0</v>
          </cell>
          <cell r="AB79">
            <v>0</v>
          </cell>
          <cell r="AC79">
            <v>0</v>
          </cell>
          <cell r="AD79">
            <v>32283.061143825118</v>
          </cell>
          <cell r="AE79">
            <v>0</v>
          </cell>
          <cell r="AF79">
            <v>30973.117750815116</v>
          </cell>
          <cell r="AG79">
            <v>0</v>
          </cell>
          <cell r="AH79">
            <v>1389.5872905364968</v>
          </cell>
          <cell r="AI79">
            <v>0</v>
          </cell>
          <cell r="AJ79">
            <v>570</v>
          </cell>
          <cell r="AK79">
            <v>0</v>
          </cell>
          <cell r="AM79">
            <v>809</v>
          </cell>
          <cell r="AN79">
            <v>0</v>
          </cell>
          <cell r="AO79">
            <v>0</v>
          </cell>
          <cell r="AP79">
            <v>0</v>
          </cell>
          <cell r="AQ79">
            <v>0</v>
          </cell>
        </row>
        <row r="80">
          <cell r="B80">
            <v>1089.7599755867823</v>
          </cell>
          <cell r="C80">
            <v>0</v>
          </cell>
          <cell r="D80">
            <v>595.10103374918492</v>
          </cell>
          <cell r="E80">
            <v>0</v>
          </cell>
          <cell r="F80">
            <v>493.64631449675909</v>
          </cell>
          <cell r="G80">
            <v>0</v>
          </cell>
          <cell r="H80">
            <v>0</v>
          </cell>
          <cell r="I80">
            <v>0</v>
          </cell>
          <cell r="J80">
            <v>0</v>
          </cell>
          <cell r="K80">
            <v>0</v>
          </cell>
          <cell r="L80">
            <v>492.97934084156708</v>
          </cell>
          <cell r="M80">
            <v>0</v>
          </cell>
          <cell r="N80">
            <v>0</v>
          </cell>
          <cell r="O80">
            <v>0</v>
          </cell>
          <cell r="Q80">
            <v>0</v>
          </cell>
          <cell r="R80">
            <v>592</v>
          </cell>
          <cell r="S80">
            <v>0</v>
          </cell>
          <cell r="T80">
            <v>493.5306902748797</v>
          </cell>
          <cell r="U80">
            <v>0</v>
          </cell>
          <cell r="V80">
            <v>0</v>
          </cell>
          <cell r="W80">
            <v>0</v>
          </cell>
          <cell r="X80">
            <v>0</v>
          </cell>
          <cell r="Y80">
            <v>0</v>
          </cell>
          <cell r="Z80">
            <v>492.7425606242191</v>
          </cell>
          <cell r="AB80">
            <v>0</v>
          </cell>
          <cell r="AC80">
            <v>0</v>
          </cell>
          <cell r="AD80">
            <v>0</v>
          </cell>
          <cell r="AE80">
            <v>0</v>
          </cell>
          <cell r="AF80">
            <v>0</v>
          </cell>
          <cell r="AG80">
            <v>0</v>
          </cell>
          <cell r="AH80">
            <v>0</v>
          </cell>
          <cell r="AI80">
            <v>0</v>
          </cell>
          <cell r="AJ80">
            <v>0</v>
          </cell>
          <cell r="AK80">
            <v>0</v>
          </cell>
          <cell r="AM80">
            <v>0</v>
          </cell>
          <cell r="AN80">
            <v>0</v>
          </cell>
          <cell r="AO80">
            <v>0</v>
          </cell>
          <cell r="AP80">
            <v>0</v>
          </cell>
          <cell r="AQ80">
            <v>0</v>
          </cell>
        </row>
        <row r="81">
          <cell r="B81">
            <v>36467.67947878578</v>
          </cell>
          <cell r="C81">
            <v>2490.6670340267256</v>
          </cell>
          <cell r="D81">
            <v>0</v>
          </cell>
          <cell r="E81">
            <v>1395.6161556603774</v>
          </cell>
          <cell r="F81">
            <v>32587.708846993199</v>
          </cell>
          <cell r="G81">
            <v>2066.4808222272418</v>
          </cell>
          <cell r="H81">
            <v>4060</v>
          </cell>
          <cell r="I81">
            <v>2677.3710256288637</v>
          </cell>
          <cell r="J81">
            <v>4455.0165135074558</v>
          </cell>
          <cell r="K81">
            <v>4963.2463167983487</v>
          </cell>
          <cell r="L81">
            <v>4215.4764043391142</v>
          </cell>
          <cell r="M81">
            <v>3072.0164003868317</v>
          </cell>
          <cell r="N81">
            <v>5501.2165419872963</v>
          </cell>
          <cell r="O81">
            <v>1557.447406794113</v>
          </cell>
          <cell r="Q81">
            <v>642</v>
          </cell>
          <cell r="R81">
            <v>0</v>
          </cell>
          <cell r="S81">
            <v>0</v>
          </cell>
          <cell r="T81">
            <v>16636.013084224873</v>
          </cell>
          <cell r="U81">
            <v>464</v>
          </cell>
          <cell r="V81">
            <v>2033</v>
          </cell>
          <cell r="W81">
            <v>1601.1300309597523</v>
          </cell>
          <cell r="X81">
            <v>2572.99811101048</v>
          </cell>
          <cell r="Y81">
            <v>2385.3593790919695</v>
          </cell>
          <cell r="Z81">
            <v>2431.5336971211464</v>
          </cell>
          <cell r="AB81">
            <v>1640.8771043771044</v>
          </cell>
          <cell r="AC81">
            <v>459</v>
          </cell>
          <cell r="AD81">
            <v>19198.902055156712</v>
          </cell>
          <cell r="AE81">
            <v>1854.828206899354</v>
          </cell>
          <cell r="AF81">
            <v>0</v>
          </cell>
          <cell r="AG81">
            <v>1385</v>
          </cell>
          <cell r="AH81">
            <v>15951.535032046952</v>
          </cell>
          <cell r="AI81">
            <v>1609.9771134983653</v>
          </cell>
          <cell r="AJ81">
            <v>2027</v>
          </cell>
          <cell r="AK81">
            <v>1078.330895870349</v>
          </cell>
          <cell r="AM81">
            <v>2575</v>
          </cell>
          <cell r="AN81">
            <v>1783.6057893498744</v>
          </cell>
          <cell r="AO81">
            <v>0</v>
          </cell>
          <cell r="AP81">
            <v>3861.3544404083891</v>
          </cell>
          <cell r="AQ81">
            <v>1103.3300675501469</v>
          </cell>
        </row>
        <row r="82">
          <cell r="B82">
            <v>51570.221839158978</v>
          </cell>
          <cell r="C82">
            <v>660.89185838269736</v>
          </cell>
          <cell r="D82">
            <v>5130.7359396213506</v>
          </cell>
          <cell r="E82">
            <v>3970.2004716981132</v>
          </cell>
          <cell r="F82">
            <v>41810.835396417337</v>
          </cell>
          <cell r="G82">
            <v>3857.2967246442286</v>
          </cell>
          <cell r="H82">
            <v>7865</v>
          </cell>
          <cell r="I82">
            <v>5534.2476086578445</v>
          </cell>
          <cell r="J82">
            <v>4004.9843368887364</v>
          </cell>
          <cell r="K82">
            <v>3256.0911369696373</v>
          </cell>
          <cell r="L82">
            <v>2666.112761694189</v>
          </cell>
          <cell r="M82">
            <v>4037.2175928516053</v>
          </cell>
          <cell r="N82">
            <v>6393.3057109582096</v>
          </cell>
          <cell r="O82">
            <v>4168.9655536744804</v>
          </cell>
          <cell r="Q82">
            <v>657</v>
          </cell>
          <cell r="R82">
            <v>3427</v>
          </cell>
          <cell r="S82">
            <v>3999.5616912159339</v>
          </cell>
          <cell r="T82">
            <v>26938.718045085574</v>
          </cell>
          <cell r="U82">
            <v>2124</v>
          </cell>
          <cell r="V82">
            <v>4696</v>
          </cell>
          <cell r="W82">
            <v>4485.8105826062483</v>
          </cell>
          <cell r="X82">
            <v>3296.7796610169494</v>
          </cell>
          <cell r="Y82">
            <v>2300.0954693712356</v>
          </cell>
          <cell r="Z82">
            <v>1936.7799423719305</v>
          </cell>
          <cell r="AB82">
            <v>3684.4419191919192</v>
          </cell>
          <cell r="AC82">
            <v>1668</v>
          </cell>
          <cell r="AD82">
            <v>16562.315999390532</v>
          </cell>
          <cell r="AE82">
            <v>0</v>
          </cell>
          <cell r="AF82">
            <v>1694.5686567961943</v>
          </cell>
          <cell r="AG82">
            <v>0</v>
          </cell>
          <cell r="AH82">
            <v>14869.289382999672</v>
          </cell>
          <cell r="AI82">
            <v>1731.4848201774871</v>
          </cell>
          <cell r="AJ82">
            <v>3169</v>
          </cell>
          <cell r="AK82">
            <v>1061.1503661329582</v>
          </cell>
          <cell r="AM82">
            <v>965</v>
          </cell>
          <cell r="AN82">
            <v>728.74186878629177</v>
          </cell>
          <cell r="AO82">
            <v>1287.2397799059274</v>
          </cell>
          <cell r="AP82">
            <v>2708.5763188184819</v>
          </cell>
          <cell r="AQ82">
            <v>2507.8449053782292</v>
          </cell>
        </row>
        <row r="83">
          <cell r="B83">
            <v>124097.6761847965</v>
          </cell>
          <cell r="C83">
            <v>10452.552968728474</v>
          </cell>
          <cell r="D83">
            <v>7190.4690783917558</v>
          </cell>
          <cell r="E83">
            <v>5473.6367924528304</v>
          </cell>
          <cell r="F83">
            <v>100983.9168827064</v>
          </cell>
          <cell r="G83">
            <v>6577.7271741585728</v>
          </cell>
          <cell r="H83">
            <v>23985</v>
          </cell>
          <cell r="I83">
            <v>16683.875281295619</v>
          </cell>
          <cell r="J83">
            <v>9617.8017522116897</v>
          </cell>
          <cell r="K83">
            <v>9164.621726896281</v>
          </cell>
          <cell r="L83">
            <v>7293.076003592897</v>
          </cell>
          <cell r="M83">
            <v>6996.6947785708007</v>
          </cell>
          <cell r="N83">
            <v>14047.390596531841</v>
          </cell>
          <cell r="O83">
            <v>6527.788613867504</v>
          </cell>
          <cell r="Q83">
            <v>4340</v>
          </cell>
          <cell r="R83">
            <v>2058</v>
          </cell>
          <cell r="S83">
            <v>1069.9335082592879</v>
          </cell>
          <cell r="T83">
            <v>42406.372760496452</v>
          </cell>
          <cell r="U83">
            <v>4373</v>
          </cell>
          <cell r="V83">
            <v>8755</v>
          </cell>
          <cell r="W83">
            <v>8770.0803221546248</v>
          </cell>
          <cell r="X83">
            <v>1706.2722215034287</v>
          </cell>
          <cell r="Y83">
            <v>3982.0275932671475</v>
          </cell>
          <cell r="Z83">
            <v>2959.4721549328096</v>
          </cell>
          <cell r="AB83">
            <v>5968.0126262626263</v>
          </cell>
          <cell r="AC83">
            <v>4272</v>
          </cell>
          <cell r="AD83">
            <v>74238.64383856309</v>
          </cell>
          <cell r="AE83">
            <v>6119.7194547153713</v>
          </cell>
          <cell r="AF83">
            <v>5148.3764498369765</v>
          </cell>
          <cell r="AG83">
            <v>4378</v>
          </cell>
          <cell r="AH83">
            <v>58581.332222871097</v>
          </cell>
          <cell r="AI83">
            <v>2192.2015413358245</v>
          </cell>
          <cell r="AJ83">
            <v>15230</v>
          </cell>
          <cell r="AK83">
            <v>7918.2029701445017</v>
          </cell>
          <cell r="AM83">
            <v>5171</v>
          </cell>
          <cell r="AN83">
            <v>4334.2023301018953</v>
          </cell>
          <cell r="AO83">
            <v>5402.9527620676581</v>
          </cell>
          <cell r="AP83">
            <v>8080.502264675546</v>
          </cell>
          <cell r="AQ83">
            <v>2243.167379982468</v>
          </cell>
        </row>
        <row r="84">
          <cell r="B84">
            <v>44566.34857646907</v>
          </cell>
          <cell r="C84">
            <v>2976.5281719245077</v>
          </cell>
          <cell r="D84">
            <v>433.25767828699099</v>
          </cell>
          <cell r="E84">
            <v>405.08136792452831</v>
          </cell>
          <cell r="F84">
            <v>40758.059072643642</v>
          </cell>
          <cell r="G84">
            <v>1699.2629545967925</v>
          </cell>
          <cell r="H84">
            <v>3701</v>
          </cell>
          <cell r="I84">
            <v>5811.1121124444653</v>
          </cell>
          <cell r="J84">
            <v>4690.6038274420871</v>
          </cell>
          <cell r="K84">
            <v>5242.3974294385807</v>
          </cell>
          <cell r="L84">
            <v>3200.3413943204587</v>
          </cell>
          <cell r="M84">
            <v>8255.9173426897596</v>
          </cell>
          <cell r="N84">
            <v>5107.4114133424791</v>
          </cell>
          <cell r="O84">
            <v>3088.7192269194175</v>
          </cell>
          <cell r="Q84">
            <v>2462</v>
          </cell>
          <cell r="R84">
            <v>0</v>
          </cell>
          <cell r="S84">
            <v>0</v>
          </cell>
          <cell r="T84">
            <v>20147.131423609018</v>
          </cell>
          <cell r="U84">
            <v>601</v>
          </cell>
          <cell r="V84">
            <v>1574</v>
          </cell>
          <cell r="W84">
            <v>2322.8091103942497</v>
          </cell>
          <cell r="X84">
            <v>2477.3663345840341</v>
          </cell>
          <cell r="Y84">
            <v>1337.831345380092</v>
          </cell>
          <cell r="Z84">
            <v>384.13807787439123</v>
          </cell>
          <cell r="AB84">
            <v>3447.4486531986531</v>
          </cell>
          <cell r="AC84">
            <v>1942</v>
          </cell>
          <cell r="AD84">
            <v>21955.424556120208</v>
          </cell>
          <cell r="AE84">
            <v>502.64428507577912</v>
          </cell>
          <cell r="AF84">
            <v>435.51526003527715</v>
          </cell>
          <cell r="AG84">
            <v>402</v>
          </cell>
          <cell r="AH84">
            <v>20611.035852526111</v>
          </cell>
          <cell r="AI84">
            <v>1101.6698738907053</v>
          </cell>
          <cell r="AJ84">
            <v>2127</v>
          </cell>
          <cell r="AK84">
            <v>3484.6156785013709</v>
          </cell>
          <cell r="AM84">
            <v>3884</v>
          </cell>
          <cell r="AN84">
            <v>2817.3321695204845</v>
          </cell>
          <cell r="AO84">
            <v>2167.0737573317629</v>
          </cell>
          <cell r="AP84">
            <v>1659.3170695247918</v>
          </cell>
          <cell r="AQ84">
            <v>1141.8654927035527</v>
          </cell>
        </row>
        <row r="85">
          <cell r="B85">
            <v>0</v>
          </cell>
          <cell r="C85">
            <v>0</v>
          </cell>
          <cell r="D85">
            <v>0</v>
          </cell>
          <cell r="E85">
            <v>0</v>
          </cell>
          <cell r="F85">
            <v>0</v>
          </cell>
          <cell r="G85">
            <v>0</v>
          </cell>
          <cell r="H85">
            <v>0</v>
          </cell>
          <cell r="I85">
            <v>0</v>
          </cell>
          <cell r="J85">
            <v>0</v>
          </cell>
          <cell r="K85">
            <v>0</v>
          </cell>
          <cell r="L85">
            <v>0</v>
          </cell>
          <cell r="M85">
            <v>0</v>
          </cell>
          <cell r="N85">
            <v>0</v>
          </cell>
          <cell r="O85">
            <v>0</v>
          </cell>
          <cell r="Q85">
            <v>0</v>
          </cell>
          <cell r="R85">
            <v>0</v>
          </cell>
          <cell r="S85">
            <v>0</v>
          </cell>
          <cell r="T85">
            <v>0</v>
          </cell>
          <cell r="U85">
            <v>0</v>
          </cell>
          <cell r="V85">
            <v>0</v>
          </cell>
          <cell r="W85">
            <v>0</v>
          </cell>
          <cell r="X85">
            <v>0</v>
          </cell>
          <cell r="Y85">
            <v>0</v>
          </cell>
          <cell r="Z85">
            <v>0</v>
          </cell>
          <cell r="AB85">
            <v>0</v>
          </cell>
          <cell r="AC85">
            <v>0</v>
          </cell>
          <cell r="AD85">
            <v>0</v>
          </cell>
          <cell r="AE85">
            <v>0</v>
          </cell>
          <cell r="AF85">
            <v>0</v>
          </cell>
          <cell r="AG85">
            <v>0</v>
          </cell>
          <cell r="AH85">
            <v>0</v>
          </cell>
          <cell r="AI85">
            <v>0</v>
          </cell>
          <cell r="AJ85">
            <v>0</v>
          </cell>
          <cell r="AK85">
            <v>0</v>
          </cell>
          <cell r="AM85">
            <v>0</v>
          </cell>
          <cell r="AN85">
            <v>0</v>
          </cell>
          <cell r="AO85">
            <v>0</v>
          </cell>
          <cell r="AP85">
            <v>0</v>
          </cell>
          <cell r="AQ85">
            <v>0</v>
          </cell>
        </row>
        <row r="86">
          <cell r="B86">
            <v>3561.3597723427565</v>
          </cell>
          <cell r="C86">
            <v>609.58975065436016</v>
          </cell>
          <cell r="D86">
            <v>0</v>
          </cell>
          <cell r="E86">
            <v>728.54186320754718</v>
          </cell>
          <cell r="F86">
            <v>2223.4232981517293</v>
          </cell>
          <cell r="G86">
            <v>568.4331375649424</v>
          </cell>
          <cell r="H86">
            <v>0</v>
          </cell>
          <cell r="I86">
            <v>0</v>
          </cell>
          <cell r="J86">
            <v>0</v>
          </cell>
          <cell r="K86">
            <v>525.04595554354103</v>
          </cell>
          <cell r="L86">
            <v>0</v>
          </cell>
          <cell r="M86">
            <v>0</v>
          </cell>
          <cell r="N86">
            <v>557.55573060682059</v>
          </cell>
          <cell r="O86">
            <v>569.82238671329537</v>
          </cell>
          <cell r="Q86">
            <v>606</v>
          </cell>
          <cell r="R86">
            <v>0</v>
          </cell>
          <cell r="S86">
            <v>733.92972150992898</v>
          </cell>
          <cell r="T86">
            <v>0</v>
          </cell>
          <cell r="U86">
            <v>0</v>
          </cell>
          <cell r="V86">
            <v>0</v>
          </cell>
          <cell r="W86">
            <v>0</v>
          </cell>
          <cell r="X86">
            <v>0</v>
          </cell>
          <cell r="Y86">
            <v>0</v>
          </cell>
          <cell r="Z86">
            <v>0</v>
          </cell>
          <cell r="AB86">
            <v>0</v>
          </cell>
          <cell r="AC86">
            <v>0</v>
          </cell>
          <cell r="AD86">
            <v>2224.3675172308713</v>
          </cell>
          <cell r="AE86">
            <v>0</v>
          </cell>
          <cell r="AF86">
            <v>0</v>
          </cell>
          <cell r="AG86">
            <v>0</v>
          </cell>
          <cell r="AH86">
            <v>2223.9442713662424</v>
          </cell>
          <cell r="AI86">
            <v>572.09878561419896</v>
          </cell>
          <cell r="AJ86">
            <v>0</v>
          </cell>
          <cell r="AK86">
            <v>0</v>
          </cell>
          <cell r="AM86">
            <v>521</v>
          </cell>
          <cell r="AN86">
            <v>0</v>
          </cell>
          <cell r="AO86">
            <v>0</v>
          </cell>
          <cell r="AP86">
            <v>557.79586528543882</v>
          </cell>
          <cell r="AQ86">
            <v>573.97501675862429</v>
          </cell>
        </row>
        <row r="87">
          <cell r="B87">
            <v>9168.2856356436969</v>
          </cell>
          <cell r="C87">
            <v>598.52459016393448</v>
          </cell>
          <cell r="D87">
            <v>385.00624311813817</v>
          </cell>
          <cell r="E87">
            <v>379.88974056603774</v>
          </cell>
          <cell r="F87">
            <v>7805.6564177977334</v>
          </cell>
          <cell r="G87">
            <v>544.28730517280326</v>
          </cell>
          <cell r="H87">
            <v>999</v>
          </cell>
          <cell r="I87">
            <v>571.98381002071176</v>
          </cell>
          <cell r="J87">
            <v>0</v>
          </cell>
          <cell r="K87">
            <v>1094.433604069646</v>
          </cell>
          <cell r="L87">
            <v>476.88205624265873</v>
          </cell>
          <cell r="M87">
            <v>1683.0188860205085</v>
          </cell>
          <cell r="N87">
            <v>1868.565151222858</v>
          </cell>
          <cell r="O87">
            <v>567.80888004646397</v>
          </cell>
          <cell r="Q87">
            <v>595</v>
          </cell>
          <cell r="R87">
            <v>0</v>
          </cell>
          <cell r="S87">
            <v>382.69917705289521</v>
          </cell>
          <cell r="T87">
            <v>5098.4741921866143</v>
          </cell>
          <cell r="U87">
            <v>541</v>
          </cell>
          <cell r="V87">
            <v>525</v>
          </cell>
          <cell r="W87">
            <v>0</v>
          </cell>
          <cell r="X87">
            <v>0</v>
          </cell>
          <cell r="Y87">
            <v>557.26055281765593</v>
          </cell>
          <cell r="Z87">
            <v>476.65300762424459</v>
          </cell>
          <cell r="AB87">
            <v>1318.5260942760942</v>
          </cell>
          <cell r="AC87">
            <v>0</v>
          </cell>
          <cell r="AD87">
            <v>3093.150842945874</v>
          </cell>
          <cell r="AE87">
            <v>0</v>
          </cell>
          <cell r="AF87">
            <v>387.01240044898179</v>
          </cell>
          <cell r="AG87">
            <v>0</v>
          </cell>
          <cell r="AH87">
            <v>2706.6218001312768</v>
          </cell>
          <cell r="AI87">
            <v>0</v>
          </cell>
          <cell r="AJ87">
            <v>474</v>
          </cell>
          <cell r="AK87">
            <v>569.98933952284608</v>
          </cell>
          <cell r="AM87">
            <v>537</v>
          </cell>
          <cell r="AN87">
            <v>0</v>
          </cell>
          <cell r="AO87">
            <v>0</v>
          </cell>
          <cell r="AP87">
            <v>549.7555645245676</v>
          </cell>
          <cell r="AQ87">
            <v>571.94683648739237</v>
          </cell>
        </row>
        <row r="88">
          <cell r="B88">
            <v>421158.99389220786</v>
          </cell>
          <cell r="C88">
            <v>25673.184185149468</v>
          </cell>
          <cell r="D88">
            <v>34459.566616422395</v>
          </cell>
          <cell r="E88">
            <v>16658.719339622643</v>
          </cell>
          <cell r="F88">
            <v>344369.68387585547</v>
          </cell>
          <cell r="G88">
            <v>22371.113711316921</v>
          </cell>
          <cell r="H88">
            <v>39019</v>
          </cell>
          <cell r="I88">
            <v>39337.070962913778</v>
          </cell>
          <cell r="J88">
            <v>30117.925198096167</v>
          </cell>
          <cell r="K88">
            <v>38737.507649017607</v>
          </cell>
          <cell r="L88">
            <v>40300.558073654393</v>
          </cell>
          <cell r="M88">
            <v>49311.439493602091</v>
          </cell>
          <cell r="N88">
            <v>50562.770229138536</v>
          </cell>
          <cell r="O88">
            <v>34636.341682834296</v>
          </cell>
          <cell r="Q88">
            <v>12090</v>
          </cell>
          <cell r="R88">
            <v>19357</v>
          </cell>
          <cell r="S88">
            <v>8907.6532589898034</v>
          </cell>
          <cell r="T88">
            <v>185123.36192210737</v>
          </cell>
          <cell r="U88">
            <v>9527</v>
          </cell>
          <cell r="V88">
            <v>18121</v>
          </cell>
          <cell r="W88">
            <v>20734.27764186278</v>
          </cell>
          <cell r="X88">
            <v>16182.909871910984</v>
          </cell>
          <cell r="Y88">
            <v>23760.209508844608</v>
          </cell>
          <cell r="Z88">
            <v>19997.303184843309</v>
          </cell>
          <cell r="AB88">
            <v>28354.838383838385</v>
          </cell>
          <cell r="AC88">
            <v>19728</v>
          </cell>
          <cell r="AD88">
            <v>195666.73558118899</v>
          </cell>
          <cell r="AE88">
            <v>13584.543334281419</v>
          </cell>
          <cell r="AF88">
            <v>15079.336950130953</v>
          </cell>
          <cell r="AG88">
            <v>7757</v>
          </cell>
          <cell r="AH88">
            <v>159240.25435939882</v>
          </cell>
          <cell r="AI88">
            <v>12868.678701541336</v>
          </cell>
          <cell r="AJ88">
            <v>20898</v>
          </cell>
          <cell r="AK88">
            <v>18613.588041368403</v>
          </cell>
          <cell r="AM88">
            <v>15031</v>
          </cell>
          <cell r="AN88">
            <v>20303.110822221395</v>
          </cell>
          <cell r="AO88">
            <v>20512.526563773226</v>
          </cell>
          <cell r="AP88">
            <v>22206.305663931118</v>
          </cell>
          <cell r="AQ88">
            <v>14882.786830299592</v>
          </cell>
        </row>
        <row r="89">
          <cell r="B89">
            <v>14591.906216544643</v>
          </cell>
          <cell r="C89">
            <v>505.97961151673786</v>
          </cell>
          <cell r="D89">
            <v>1033.3849031995981</v>
          </cell>
          <cell r="E89">
            <v>421.20400943396226</v>
          </cell>
          <cell r="F89">
            <v>12632.30844382625</v>
          </cell>
          <cell r="G89">
            <v>463.80119719900608</v>
          </cell>
          <cell r="H89">
            <v>1584</v>
          </cell>
          <cell r="I89">
            <v>1771.7299930960701</v>
          </cell>
          <cell r="J89">
            <v>1864.5628436193917</v>
          </cell>
          <cell r="K89">
            <v>1876.4598257621371</v>
          </cell>
          <cell r="L89">
            <v>592.5812892973122</v>
          </cell>
          <cell r="M89">
            <v>1601.9095421159057</v>
          </cell>
          <cell r="N89">
            <v>1213.5627433748455</v>
          </cell>
          <cell r="O89">
            <v>1667.1835201364261</v>
          </cell>
          <cell r="Q89">
            <v>0</v>
          </cell>
          <cell r="R89">
            <v>1028</v>
          </cell>
          <cell r="S89">
            <v>424.31898145387322</v>
          </cell>
          <cell r="T89">
            <v>4701.6352289859969</v>
          </cell>
          <cell r="U89">
            <v>461</v>
          </cell>
          <cell r="V89">
            <v>0</v>
          </cell>
          <cell r="W89">
            <v>0</v>
          </cell>
          <cell r="X89">
            <v>1275.4259024453359</v>
          </cell>
          <cell r="Y89">
            <v>1298.2445301526081</v>
          </cell>
          <cell r="Z89">
            <v>0</v>
          </cell>
          <cell r="AB89">
            <v>550.30639730639734</v>
          </cell>
          <cell r="AC89">
            <v>1113</v>
          </cell>
          <cell r="AD89">
            <v>8439.8974124564193</v>
          </cell>
          <cell r="AE89">
            <v>508.71242533826336</v>
          </cell>
          <cell r="AF89">
            <v>0</v>
          </cell>
          <cell r="AG89">
            <v>0</v>
          </cell>
          <cell r="AH89">
            <v>7931.4297054479812</v>
          </cell>
          <cell r="AI89">
            <v>0</v>
          </cell>
          <cell r="AJ89">
            <v>1584</v>
          </cell>
          <cell r="AK89">
            <v>1765.5520853659789</v>
          </cell>
          <cell r="AM89">
            <v>583</v>
          </cell>
          <cell r="AN89">
            <v>592.85768054575396</v>
          </cell>
          <cell r="AO89">
            <v>1605.2398202457503</v>
          </cell>
          <cell r="AP89">
            <v>663.32481277187321</v>
          </cell>
          <cell r="AQ89">
            <v>550.65094363945752</v>
          </cell>
        </row>
        <row r="90">
          <cell r="B90">
            <v>8039.2459566854868</v>
          </cell>
          <cell r="C90">
            <v>802.72709739633558</v>
          </cell>
          <cell r="D90">
            <v>0</v>
          </cell>
          <cell r="E90">
            <v>0</v>
          </cell>
          <cell r="F90">
            <v>7237.4594353973825</v>
          </cell>
          <cell r="G90">
            <v>655.9617799864468</v>
          </cell>
          <cell r="H90">
            <v>698</v>
          </cell>
          <cell r="I90">
            <v>464.48330671894684</v>
          </cell>
          <cell r="J90">
            <v>0</v>
          </cell>
          <cell r="K90">
            <v>0</v>
          </cell>
          <cell r="L90">
            <v>524.1678297519519</v>
          </cell>
          <cell r="M90">
            <v>3866.8879706519392</v>
          </cell>
          <cell r="N90">
            <v>0</v>
          </cell>
          <cell r="O90">
            <v>1048.0302200857604</v>
          </cell>
          <cell r="Q90">
            <v>798</v>
          </cell>
          <cell r="R90">
            <v>0</v>
          </cell>
          <cell r="S90">
            <v>0</v>
          </cell>
          <cell r="T90">
            <v>1244.9059860811251</v>
          </cell>
          <cell r="U90">
            <v>0</v>
          </cell>
          <cell r="V90">
            <v>698</v>
          </cell>
          <cell r="W90">
            <v>0</v>
          </cell>
          <cell r="X90">
            <v>0</v>
          </cell>
          <cell r="Y90">
            <v>0</v>
          </cell>
          <cell r="Z90">
            <v>0</v>
          </cell>
          <cell r="AB90">
            <v>0</v>
          </cell>
          <cell r="AC90">
            <v>538</v>
          </cell>
          <cell r="AD90">
            <v>5994.8065212909933</v>
          </cell>
          <cell r="AE90">
            <v>0</v>
          </cell>
          <cell r="AF90">
            <v>0</v>
          </cell>
          <cell r="AG90">
            <v>0</v>
          </cell>
          <cell r="AH90">
            <v>5993.6658477962892</v>
          </cell>
          <cell r="AI90">
            <v>660.19187295656241</v>
          </cell>
          <cell r="AJ90">
            <v>0</v>
          </cell>
          <cell r="AK90">
            <v>462.86368351323318</v>
          </cell>
          <cell r="AM90">
            <v>0</v>
          </cell>
          <cell r="AN90">
            <v>524.4123116542238</v>
          </cell>
          <cell r="AO90">
            <v>3874.9270091248677</v>
          </cell>
          <cell r="AP90">
            <v>0</v>
          </cell>
          <cell r="AQ90">
            <v>510.08733821481979</v>
          </cell>
        </row>
        <row r="91">
          <cell r="B91">
            <v>72893.057738556177</v>
          </cell>
          <cell r="C91">
            <v>1055.2139413142306</v>
          </cell>
          <cell r="D91">
            <v>3390.6685588445957</v>
          </cell>
          <cell r="E91">
            <v>1204.159787735849</v>
          </cell>
          <cell r="F91">
            <v>67253.769422163561</v>
          </cell>
          <cell r="G91">
            <v>5574.6690535351254</v>
          </cell>
          <cell r="H91">
            <v>10670</v>
          </cell>
          <cell r="I91">
            <v>9419.4780628942754</v>
          </cell>
          <cell r="J91">
            <v>5502.0712421058179</v>
          </cell>
          <cell r="K91">
            <v>6042.5634346239385</v>
          </cell>
          <cell r="L91">
            <v>8212.6333863055352</v>
          </cell>
          <cell r="M91">
            <v>6030.47971930722</v>
          </cell>
          <cell r="N91">
            <v>8080.0373716588429</v>
          </cell>
          <cell r="O91">
            <v>7694.6157272963192</v>
          </cell>
          <cell r="Q91">
            <v>587</v>
          </cell>
          <cell r="R91">
            <v>1693</v>
          </cell>
          <cell r="S91">
            <v>668.96222195718292</v>
          </cell>
          <cell r="T91">
            <v>47252.038374603479</v>
          </cell>
          <cell r="U91">
            <v>4990</v>
          </cell>
          <cell r="V91">
            <v>5205</v>
          </cell>
          <cell r="W91">
            <v>8378.1953495420985</v>
          </cell>
          <cell r="X91">
            <v>2715.9424505110624</v>
          </cell>
          <cell r="Y91">
            <v>3727.2509106492394</v>
          </cell>
          <cell r="Z91">
            <v>5499.6103348037841</v>
          </cell>
          <cell r="AB91">
            <v>7601.8602693602697</v>
          </cell>
          <cell r="AC91">
            <v>5298</v>
          </cell>
          <cell r="AD91">
            <v>22698.22422091366</v>
          </cell>
          <cell r="AE91">
            <v>467.24680021128762</v>
          </cell>
          <cell r="AF91">
            <v>1697.6000855203379</v>
          </cell>
          <cell r="AG91">
            <v>536</v>
          </cell>
          <cell r="AH91">
            <v>19995.344892034595</v>
          </cell>
          <cell r="AI91">
            <v>557.92288650163471</v>
          </cell>
          <cell r="AJ91">
            <v>5465</v>
          </cell>
          <cell r="AK91">
            <v>1068.2247019071779</v>
          </cell>
          <cell r="AM91">
            <v>2324</v>
          </cell>
          <cell r="AN91">
            <v>2711.6444675556218</v>
          </cell>
          <cell r="AO91">
            <v>2201.6168927041399</v>
          </cell>
          <cell r="AP91">
            <v>475.38278248650909</v>
          </cell>
          <cell r="AQ91">
            <v>2378.0413680193883</v>
          </cell>
        </row>
        <row r="92">
          <cell r="B92">
            <v>0</v>
          </cell>
          <cell r="C92">
            <v>0</v>
          </cell>
          <cell r="D92">
            <v>0</v>
          </cell>
          <cell r="E92">
            <v>0</v>
          </cell>
          <cell r="F92">
            <v>0</v>
          </cell>
          <cell r="G92">
            <v>0</v>
          </cell>
          <cell r="H92">
            <v>0</v>
          </cell>
          <cell r="I92">
            <v>0</v>
          </cell>
          <cell r="J92">
            <v>0</v>
          </cell>
          <cell r="K92">
            <v>0</v>
          </cell>
          <cell r="L92">
            <v>0</v>
          </cell>
          <cell r="M92">
            <v>0</v>
          </cell>
          <cell r="N92">
            <v>0</v>
          </cell>
          <cell r="O92">
            <v>0</v>
          </cell>
          <cell r="Q92">
            <v>0</v>
          </cell>
          <cell r="R92">
            <v>0</v>
          </cell>
          <cell r="S92">
            <v>0</v>
          </cell>
          <cell r="T92">
            <v>0</v>
          </cell>
          <cell r="U92">
            <v>0</v>
          </cell>
          <cell r="V92">
            <v>0</v>
          </cell>
          <cell r="W92">
            <v>0</v>
          </cell>
          <cell r="X92">
            <v>0</v>
          </cell>
          <cell r="Y92">
            <v>0</v>
          </cell>
          <cell r="Z92">
            <v>0</v>
          </cell>
          <cell r="AB92">
            <v>0</v>
          </cell>
          <cell r="AC92">
            <v>0</v>
          </cell>
          <cell r="AD92">
            <v>0</v>
          </cell>
          <cell r="AE92">
            <v>0</v>
          </cell>
          <cell r="AF92">
            <v>0</v>
          </cell>
          <cell r="AG92">
            <v>0</v>
          </cell>
          <cell r="AH92">
            <v>0</v>
          </cell>
          <cell r="AI92">
            <v>0</v>
          </cell>
          <cell r="AJ92">
            <v>0</v>
          </cell>
          <cell r="AK92">
            <v>0</v>
          </cell>
          <cell r="AM92">
            <v>0</v>
          </cell>
          <cell r="AN92">
            <v>0</v>
          </cell>
          <cell r="AO92">
            <v>0</v>
          </cell>
          <cell r="AP92">
            <v>0</v>
          </cell>
          <cell r="AQ92">
            <v>0</v>
          </cell>
        </row>
        <row r="93">
          <cell r="B93">
            <v>596.2457537406425</v>
          </cell>
          <cell r="C93">
            <v>0</v>
          </cell>
          <cell r="D93">
            <v>595.10103374918492</v>
          </cell>
          <cell r="E93">
            <v>0</v>
          </cell>
          <cell r="F93">
            <v>0</v>
          </cell>
          <cell r="G93">
            <v>0</v>
          </cell>
          <cell r="H93">
            <v>0</v>
          </cell>
          <cell r="I93">
            <v>0</v>
          </cell>
          <cell r="J93">
            <v>0</v>
          </cell>
          <cell r="K93">
            <v>0</v>
          </cell>
          <cell r="L93">
            <v>0</v>
          </cell>
          <cell r="M93">
            <v>0</v>
          </cell>
          <cell r="N93">
            <v>0</v>
          </cell>
          <cell r="O93">
            <v>0</v>
          </cell>
          <cell r="Q93">
            <v>0</v>
          </cell>
          <cell r="R93">
            <v>592</v>
          </cell>
          <cell r="S93">
            <v>0</v>
          </cell>
          <cell r="T93">
            <v>0</v>
          </cell>
          <cell r="U93">
            <v>0</v>
          </cell>
          <cell r="V93">
            <v>0</v>
          </cell>
          <cell r="W93">
            <v>0</v>
          </cell>
          <cell r="X93">
            <v>0</v>
          </cell>
          <cell r="Y93">
            <v>0</v>
          </cell>
          <cell r="Z93">
            <v>0</v>
          </cell>
          <cell r="AB93">
            <v>0</v>
          </cell>
          <cell r="AC93">
            <v>0</v>
          </cell>
          <cell r="AD93">
            <v>0</v>
          </cell>
          <cell r="AE93">
            <v>0</v>
          </cell>
          <cell r="AF93">
            <v>0</v>
          </cell>
          <cell r="AG93">
            <v>0</v>
          </cell>
          <cell r="AH93">
            <v>0</v>
          </cell>
          <cell r="AI93">
            <v>0</v>
          </cell>
          <cell r="AJ93">
            <v>0</v>
          </cell>
          <cell r="AK93">
            <v>0</v>
          </cell>
          <cell r="AM93">
            <v>0</v>
          </cell>
          <cell r="AN93">
            <v>0</v>
          </cell>
          <cell r="AO93">
            <v>0</v>
          </cell>
          <cell r="AP93">
            <v>0</v>
          </cell>
          <cell r="AQ93">
            <v>0</v>
          </cell>
        </row>
        <row r="94">
          <cell r="B94">
            <v>0</v>
          </cell>
          <cell r="C94">
            <v>0</v>
          </cell>
          <cell r="D94">
            <v>0</v>
          </cell>
          <cell r="E94">
            <v>0</v>
          </cell>
          <cell r="F94">
            <v>0</v>
          </cell>
          <cell r="G94">
            <v>0</v>
          </cell>
          <cell r="H94">
            <v>0</v>
          </cell>
          <cell r="I94">
            <v>0</v>
          </cell>
          <cell r="J94">
            <v>0</v>
          </cell>
          <cell r="K94">
            <v>0</v>
          </cell>
          <cell r="L94">
            <v>0</v>
          </cell>
          <cell r="M94">
            <v>0</v>
          </cell>
          <cell r="N94">
            <v>0</v>
          </cell>
          <cell r="O94">
            <v>0</v>
          </cell>
          <cell r="Q94">
            <v>0</v>
          </cell>
          <cell r="R94">
            <v>0</v>
          </cell>
          <cell r="S94">
            <v>0</v>
          </cell>
          <cell r="T94">
            <v>0</v>
          </cell>
          <cell r="U94">
            <v>0</v>
          </cell>
          <cell r="V94">
            <v>0</v>
          </cell>
          <cell r="W94">
            <v>0</v>
          </cell>
          <cell r="X94">
            <v>0</v>
          </cell>
          <cell r="Y94">
            <v>0</v>
          </cell>
          <cell r="Z94">
            <v>0</v>
          </cell>
          <cell r="AB94">
            <v>0</v>
          </cell>
          <cell r="AC94">
            <v>0</v>
          </cell>
          <cell r="AD94">
            <v>0</v>
          </cell>
          <cell r="AE94">
            <v>0</v>
          </cell>
          <cell r="AF94">
            <v>0</v>
          </cell>
          <cell r="AG94">
            <v>0</v>
          </cell>
          <cell r="AH94">
            <v>0</v>
          </cell>
          <cell r="AI94">
            <v>0</v>
          </cell>
          <cell r="AJ94">
            <v>0</v>
          </cell>
          <cell r="AK94">
            <v>0</v>
          </cell>
          <cell r="AM94">
            <v>0</v>
          </cell>
          <cell r="AN94">
            <v>0</v>
          </cell>
          <cell r="AO94">
            <v>0</v>
          </cell>
          <cell r="AP94">
            <v>0</v>
          </cell>
          <cell r="AQ94">
            <v>0</v>
          </cell>
        </row>
        <row r="95">
          <cell r="B95">
            <v>3470.7143030240777</v>
          </cell>
          <cell r="C95">
            <v>0</v>
          </cell>
          <cell r="D95">
            <v>0</v>
          </cell>
          <cell r="E95">
            <v>0</v>
          </cell>
          <cell r="F95">
            <v>3471.6432648078203</v>
          </cell>
          <cell r="G95">
            <v>0</v>
          </cell>
          <cell r="H95">
            <v>0</v>
          </cell>
          <cell r="I95">
            <v>504.03537868846411</v>
          </cell>
          <cell r="J95">
            <v>0</v>
          </cell>
          <cell r="K95">
            <v>638.92348524876206</v>
          </cell>
          <cell r="L95">
            <v>422.55372072134321</v>
          </cell>
          <cell r="M95">
            <v>649.88861803563009</v>
          </cell>
          <cell r="N95">
            <v>1259.7745696954107</v>
          </cell>
          <cell r="O95">
            <v>0</v>
          </cell>
          <cell r="Q95">
            <v>0</v>
          </cell>
          <cell r="R95">
            <v>0</v>
          </cell>
          <cell r="S95">
            <v>0</v>
          </cell>
          <cell r="T95">
            <v>1763.6168136149272</v>
          </cell>
          <cell r="U95">
            <v>0</v>
          </cell>
          <cell r="V95">
            <v>0</v>
          </cell>
          <cell r="W95">
            <v>505.88787373617095</v>
          </cell>
          <cell r="X95">
            <v>0</v>
          </cell>
          <cell r="Y95">
            <v>0</v>
          </cell>
          <cell r="Z95">
            <v>0</v>
          </cell>
          <cell r="AB95">
            <v>1259.2777777777778</v>
          </cell>
          <cell r="AC95">
            <v>0</v>
          </cell>
          <cell r="AD95">
            <v>1708.3384420962061</v>
          </cell>
          <cell r="AE95">
            <v>0</v>
          </cell>
          <cell r="AF95">
            <v>0</v>
          </cell>
          <cell r="AG95">
            <v>0</v>
          </cell>
          <cell r="AH95">
            <v>1708.0133846695883</v>
          </cell>
          <cell r="AI95">
            <v>0</v>
          </cell>
          <cell r="AJ95">
            <v>0</v>
          </cell>
          <cell r="AK95">
            <v>0</v>
          </cell>
          <cell r="AM95">
            <v>634</v>
          </cell>
          <cell r="AN95">
            <v>422.75080785945102</v>
          </cell>
          <cell r="AO95">
            <v>651.23969922628226</v>
          </cell>
          <cell r="AP95">
            <v>0</v>
          </cell>
          <cell r="AQ95">
            <v>0</v>
          </cell>
        </row>
        <row r="96">
          <cell r="B96">
            <v>546.89433155602853</v>
          </cell>
          <cell r="C96">
            <v>0</v>
          </cell>
          <cell r="D96">
            <v>0</v>
          </cell>
          <cell r="E96">
            <v>0</v>
          </cell>
          <cell r="F96">
            <v>547.04071177906167</v>
          </cell>
          <cell r="G96">
            <v>0</v>
          </cell>
          <cell r="H96">
            <v>0</v>
          </cell>
          <cell r="I96">
            <v>0</v>
          </cell>
          <cell r="J96">
            <v>0</v>
          </cell>
          <cell r="K96">
            <v>0</v>
          </cell>
          <cell r="L96">
            <v>0</v>
          </cell>
          <cell r="M96">
            <v>0</v>
          </cell>
          <cell r="N96">
            <v>545.50047156667313</v>
          </cell>
          <cell r="O96">
            <v>0</v>
          </cell>
          <cell r="Q96">
            <v>0</v>
          </cell>
          <cell r="R96">
            <v>0</v>
          </cell>
          <cell r="S96">
            <v>0</v>
          </cell>
          <cell r="T96">
            <v>0</v>
          </cell>
          <cell r="U96">
            <v>0</v>
          </cell>
          <cell r="V96">
            <v>0</v>
          </cell>
          <cell r="W96">
            <v>0</v>
          </cell>
          <cell r="X96">
            <v>0</v>
          </cell>
          <cell r="Y96">
            <v>0</v>
          </cell>
          <cell r="Z96">
            <v>0</v>
          </cell>
          <cell r="AB96">
            <v>0</v>
          </cell>
          <cell r="AC96">
            <v>0</v>
          </cell>
          <cell r="AD96">
            <v>547.27302304320938</v>
          </cell>
          <cell r="AE96">
            <v>0</v>
          </cell>
          <cell r="AF96">
            <v>0</v>
          </cell>
          <cell r="AG96">
            <v>0</v>
          </cell>
          <cell r="AH96">
            <v>547.16888960211588</v>
          </cell>
          <cell r="AI96">
            <v>0</v>
          </cell>
          <cell r="AJ96">
            <v>0</v>
          </cell>
          <cell r="AK96">
            <v>0</v>
          </cell>
          <cell r="AM96">
            <v>0</v>
          </cell>
          <cell r="AN96">
            <v>0</v>
          </cell>
          <cell r="AO96">
            <v>0</v>
          </cell>
          <cell r="AP96">
            <v>545.73541414413205</v>
          </cell>
          <cell r="AQ96">
            <v>0</v>
          </cell>
        </row>
        <row r="97">
          <cell r="B97">
            <v>1243.8572734285362</v>
          </cell>
          <cell r="C97">
            <v>0</v>
          </cell>
          <cell r="D97">
            <v>0</v>
          </cell>
          <cell r="E97">
            <v>0</v>
          </cell>
          <cell r="F97">
            <v>1244.1902008234642</v>
          </cell>
          <cell r="G97">
            <v>0</v>
          </cell>
          <cell r="H97">
            <v>0</v>
          </cell>
          <cell r="I97">
            <v>0</v>
          </cell>
          <cell r="J97">
            <v>640.31423787361393</v>
          </cell>
          <cell r="K97">
            <v>0</v>
          </cell>
          <cell r="L97">
            <v>602.64209217162988</v>
          </cell>
          <cell r="M97">
            <v>0</v>
          </cell>
          <cell r="N97">
            <v>0</v>
          </cell>
          <cell r="O97">
            <v>0</v>
          </cell>
          <cell r="Q97">
            <v>0</v>
          </cell>
          <cell r="R97">
            <v>0</v>
          </cell>
          <cell r="S97">
            <v>0</v>
          </cell>
          <cell r="T97">
            <v>640.58269186698669</v>
          </cell>
          <cell r="U97">
            <v>0</v>
          </cell>
          <cell r="V97">
            <v>0</v>
          </cell>
          <cell r="W97">
            <v>0</v>
          </cell>
          <cell r="X97">
            <v>640.22957691810063</v>
          </cell>
          <cell r="Y97">
            <v>0</v>
          </cell>
          <cell r="Z97">
            <v>0</v>
          </cell>
          <cell r="AB97">
            <v>0</v>
          </cell>
          <cell r="AC97">
            <v>0</v>
          </cell>
          <cell r="AD97">
            <v>603.71370313606337</v>
          </cell>
          <cell r="AE97">
            <v>0</v>
          </cell>
          <cell r="AF97">
            <v>0</v>
          </cell>
          <cell r="AG97">
            <v>0</v>
          </cell>
          <cell r="AH97">
            <v>603.59883033456242</v>
          </cell>
          <cell r="AI97">
            <v>0</v>
          </cell>
          <cell r="AJ97">
            <v>0</v>
          </cell>
          <cell r="AK97">
            <v>0</v>
          </cell>
          <cell r="AM97">
            <v>0</v>
          </cell>
          <cell r="AN97">
            <v>602.92317597097895</v>
          </cell>
          <cell r="AO97">
            <v>0</v>
          </cell>
          <cell r="AP97">
            <v>0</v>
          </cell>
          <cell r="AQ97">
            <v>0</v>
          </cell>
        </row>
        <row r="98">
          <cell r="B98">
            <v>3391.1477243999043</v>
          </cell>
          <cell r="C98">
            <v>0</v>
          </cell>
          <cell r="D98">
            <v>0</v>
          </cell>
          <cell r="E98">
            <v>0</v>
          </cell>
          <cell r="F98">
            <v>3392.0553896134447</v>
          </cell>
          <cell r="G98">
            <v>0</v>
          </cell>
          <cell r="H98">
            <v>0</v>
          </cell>
          <cell r="I98">
            <v>0</v>
          </cell>
          <cell r="J98">
            <v>0</v>
          </cell>
          <cell r="K98">
            <v>0</v>
          </cell>
          <cell r="L98">
            <v>539.25903406342843</v>
          </cell>
          <cell r="M98">
            <v>1260.2364309177663</v>
          </cell>
          <cell r="N98">
            <v>540.47744696661164</v>
          </cell>
          <cell r="O98">
            <v>1057.0910000865019</v>
          </cell>
          <cell r="Q98">
            <v>0</v>
          </cell>
          <cell r="R98">
            <v>0</v>
          </cell>
          <cell r="S98">
            <v>0</v>
          </cell>
          <cell r="T98">
            <v>2764.7790710296831</v>
          </cell>
          <cell r="U98">
            <v>0</v>
          </cell>
          <cell r="V98">
            <v>0</v>
          </cell>
          <cell r="W98">
            <v>0</v>
          </cell>
          <cell r="X98">
            <v>0</v>
          </cell>
          <cell r="Y98">
            <v>0</v>
          </cell>
          <cell r="Z98">
            <v>539.00002549914575</v>
          </cell>
          <cell r="AB98">
            <v>540.26430976430981</v>
          </cell>
          <cell r="AC98">
            <v>1050</v>
          </cell>
          <cell r="AD98">
            <v>626.89469674562838</v>
          </cell>
          <cell r="AE98">
            <v>0</v>
          </cell>
          <cell r="AF98">
            <v>0</v>
          </cell>
          <cell r="AG98">
            <v>0</v>
          </cell>
          <cell r="AH98">
            <v>626.7754131353887</v>
          </cell>
          <cell r="AI98">
            <v>0</v>
          </cell>
          <cell r="AJ98">
            <v>0</v>
          </cell>
          <cell r="AK98">
            <v>0</v>
          </cell>
          <cell r="AM98">
            <v>0</v>
          </cell>
          <cell r="AN98">
            <v>0</v>
          </cell>
          <cell r="AO98">
            <v>631.93618240054218</v>
          </cell>
          <cell r="AP98">
            <v>0</v>
          </cell>
          <cell r="AQ98">
            <v>0</v>
          </cell>
        </row>
        <row r="99">
          <cell r="B99">
            <v>0</v>
          </cell>
          <cell r="C99">
            <v>0</v>
          </cell>
          <cell r="D99">
            <v>0</v>
          </cell>
          <cell r="E99">
            <v>0</v>
          </cell>
          <cell r="F99">
            <v>0</v>
          </cell>
          <cell r="G99">
            <v>0</v>
          </cell>
          <cell r="H99">
            <v>0</v>
          </cell>
          <cell r="I99">
            <v>0</v>
          </cell>
          <cell r="J99">
            <v>0</v>
          </cell>
          <cell r="K99">
            <v>0</v>
          </cell>
          <cell r="L99">
            <v>0</v>
          </cell>
          <cell r="M99">
            <v>0</v>
          </cell>
          <cell r="N99">
            <v>0</v>
          </cell>
          <cell r="O99">
            <v>0</v>
          </cell>
          <cell r="Q99">
            <v>0</v>
          </cell>
          <cell r="R99">
            <v>0</v>
          </cell>
          <cell r="S99">
            <v>0</v>
          </cell>
          <cell r="T99">
            <v>0</v>
          </cell>
          <cell r="U99">
            <v>0</v>
          </cell>
          <cell r="V99">
            <v>0</v>
          </cell>
          <cell r="W99">
            <v>0</v>
          </cell>
          <cell r="X99">
            <v>0</v>
          </cell>
          <cell r="Y99">
            <v>0</v>
          </cell>
          <cell r="Z99">
            <v>0</v>
          </cell>
          <cell r="AB99">
            <v>0</v>
          </cell>
          <cell r="AC99">
            <v>0</v>
          </cell>
          <cell r="AD99">
            <v>0</v>
          </cell>
          <cell r="AE99">
            <v>0</v>
          </cell>
          <cell r="AF99">
            <v>0</v>
          </cell>
          <cell r="AG99">
            <v>0</v>
          </cell>
          <cell r="AH99">
            <v>0</v>
          </cell>
          <cell r="AI99">
            <v>0</v>
          </cell>
          <cell r="AJ99">
            <v>0</v>
          </cell>
          <cell r="AK99">
            <v>0</v>
          </cell>
          <cell r="AM99">
            <v>0</v>
          </cell>
          <cell r="AN99">
            <v>0</v>
          </cell>
          <cell r="AO99">
            <v>0</v>
          </cell>
          <cell r="AP99">
            <v>0</v>
          </cell>
          <cell r="AQ99">
            <v>0</v>
          </cell>
        </row>
        <row r="100">
          <cell r="B100">
            <v>71530.354183132047</v>
          </cell>
          <cell r="C100">
            <v>1386.1628323460532</v>
          </cell>
          <cell r="D100">
            <v>4878.421143217558</v>
          </cell>
          <cell r="E100">
            <v>377.87441037735852</v>
          </cell>
          <cell r="F100">
            <v>64894.341527160686</v>
          </cell>
          <cell r="G100">
            <v>2077.547662073639</v>
          </cell>
          <cell r="H100">
            <v>3252</v>
          </cell>
          <cell r="I100">
            <v>8738.9795938802727</v>
          </cell>
          <cell r="J100">
            <v>3257.9510593695204</v>
          </cell>
          <cell r="K100">
            <v>4086.4901146431071</v>
          </cell>
          <cell r="L100">
            <v>4793.9725696123814</v>
          </cell>
          <cell r="M100">
            <v>23419.309185655256</v>
          </cell>
          <cell r="N100">
            <v>11007.456108574654</v>
          </cell>
          <cell r="O100">
            <v>4398.5053136932638</v>
          </cell>
          <cell r="Q100">
            <v>875</v>
          </cell>
          <cell r="R100">
            <v>2124</v>
          </cell>
          <cell r="S100">
            <v>380.66894269187191</v>
          </cell>
          <cell r="T100">
            <v>33385.840388860073</v>
          </cell>
          <cell r="U100">
            <v>1500</v>
          </cell>
          <cell r="V100">
            <v>1268</v>
          </cell>
          <cell r="W100">
            <v>3723.4161813418777</v>
          </cell>
          <cell r="X100">
            <v>1301.5988096778367</v>
          </cell>
          <cell r="Y100">
            <v>2363.0283551174916</v>
          </cell>
          <cell r="Z100">
            <v>1897.5616569344927</v>
          </cell>
          <cell r="AB100">
            <v>5878.6380471380471</v>
          </cell>
          <cell r="AC100">
            <v>2753</v>
          </cell>
          <cell r="AD100">
            <v>34771.490414347558</v>
          </cell>
          <cell r="AE100">
            <v>508.71242533826336</v>
          </cell>
          <cell r="AF100">
            <v>2757.5896627291677</v>
          </cell>
          <cell r="AG100">
            <v>0</v>
          </cell>
          <cell r="AH100">
            <v>31508.060478966774</v>
          </cell>
          <cell r="AI100">
            <v>572.09878561419896</v>
          </cell>
          <cell r="AJ100">
            <v>1984</v>
          </cell>
          <cell r="AK100">
            <v>5011.6615863365141</v>
          </cell>
          <cell r="AM100">
            <v>1727</v>
          </cell>
          <cell r="AN100">
            <v>2896.849583379762</v>
          </cell>
          <cell r="AO100">
            <v>10660.621160657378</v>
          </cell>
          <cell r="AP100">
            <v>5128.70684784071</v>
          </cell>
          <cell r="AQ100">
            <v>1638.7696591553654</v>
          </cell>
        </row>
        <row r="101">
          <cell r="B101">
            <v>173588</v>
          </cell>
          <cell r="C101">
            <v>8683</v>
          </cell>
          <cell r="D101">
            <v>13892</v>
          </cell>
          <cell r="E101">
            <v>8220</v>
          </cell>
          <cell r="F101">
            <v>142793</v>
          </cell>
          <cell r="G101">
            <v>11289</v>
          </cell>
          <cell r="H101">
            <v>18410</v>
          </cell>
          <cell r="I101">
            <v>14252</v>
          </cell>
          <cell r="J101">
            <v>11696</v>
          </cell>
          <cell r="K101">
            <v>25151</v>
          </cell>
          <cell r="L101">
            <v>14230</v>
          </cell>
          <cell r="M101">
            <v>28144</v>
          </cell>
          <cell r="N101">
            <v>11817</v>
          </cell>
          <cell r="O101">
            <v>7804</v>
          </cell>
          <cell r="Q101">
            <v>4447</v>
          </cell>
          <cell r="R101">
            <v>8518</v>
          </cell>
          <cell r="S101">
            <v>4221</v>
          </cell>
          <cell r="T101">
            <v>73983</v>
          </cell>
          <cell r="U101">
            <v>5222</v>
          </cell>
          <cell r="V101">
            <v>10220</v>
          </cell>
          <cell r="W101">
            <v>9544</v>
          </cell>
          <cell r="X101">
            <v>5234</v>
          </cell>
          <cell r="Y101">
            <v>12082</v>
          </cell>
          <cell r="Z101">
            <v>7347</v>
          </cell>
          <cell r="AB101">
            <v>6649</v>
          </cell>
          <cell r="AC101">
            <v>3337</v>
          </cell>
          <cell r="AD101">
            <v>82419</v>
          </cell>
          <cell r="AE101">
            <v>4236</v>
          </cell>
          <cell r="AF101">
            <v>5374</v>
          </cell>
          <cell r="AG101">
            <v>3999</v>
          </cell>
          <cell r="AH101">
            <v>68810</v>
          </cell>
          <cell r="AI101">
            <v>6067</v>
          </cell>
          <cell r="AJ101">
            <v>8190</v>
          </cell>
          <cell r="AK101">
            <v>4708</v>
          </cell>
          <cell r="AM101">
            <v>13069</v>
          </cell>
          <cell r="AN101">
            <v>6883</v>
          </cell>
          <cell r="AO101">
            <v>13796</v>
          </cell>
          <cell r="AP101">
            <v>5168</v>
          </cell>
          <cell r="AQ101">
            <v>4467</v>
          </cell>
        </row>
        <row r="106">
          <cell r="B106">
            <v>689414</v>
          </cell>
          <cell r="C106">
            <v>26536</v>
          </cell>
          <cell r="D106">
            <v>14580</v>
          </cell>
          <cell r="E106">
            <v>25241</v>
          </cell>
          <cell r="F106">
            <v>623057</v>
          </cell>
          <cell r="G106">
            <v>25882</v>
          </cell>
          <cell r="H106">
            <v>70270</v>
          </cell>
          <cell r="I106">
            <v>70615</v>
          </cell>
          <cell r="J106">
            <v>54602</v>
          </cell>
          <cell r="K106">
            <v>56759</v>
          </cell>
          <cell r="L106">
            <v>54134</v>
          </cell>
          <cell r="M106">
            <v>107755</v>
          </cell>
          <cell r="N106">
            <v>114354</v>
          </cell>
          <cell r="O106">
            <v>68686</v>
          </cell>
          <cell r="Q106">
            <v>11814</v>
          </cell>
          <cell r="R106">
            <v>4277</v>
          </cell>
          <cell r="S106">
            <v>11810</v>
          </cell>
          <cell r="T106">
            <v>298468</v>
          </cell>
          <cell r="U106">
            <v>13221</v>
          </cell>
          <cell r="V106">
            <v>31569</v>
          </cell>
          <cell r="W106">
            <v>29524</v>
          </cell>
          <cell r="X106">
            <v>28809</v>
          </cell>
          <cell r="Y106">
            <v>28798</v>
          </cell>
          <cell r="Z106">
            <v>27196</v>
          </cell>
          <cell r="AB106">
            <v>54009</v>
          </cell>
          <cell r="AC106">
            <v>31773</v>
          </cell>
          <cell r="AD106">
            <v>363045</v>
          </cell>
          <cell r="AE106">
            <v>14722</v>
          </cell>
          <cell r="AF106">
            <v>10303</v>
          </cell>
          <cell r="AG106">
            <v>13431</v>
          </cell>
          <cell r="AH106">
            <v>324589</v>
          </cell>
          <cell r="AI106">
            <v>12661</v>
          </cell>
          <cell r="AJ106">
            <v>38701</v>
          </cell>
          <cell r="AK106">
            <v>41091</v>
          </cell>
          <cell r="AM106">
            <v>27961</v>
          </cell>
          <cell r="AN106">
            <v>26938</v>
          </cell>
          <cell r="AO106">
            <v>54186</v>
          </cell>
          <cell r="AP106">
            <v>60345</v>
          </cell>
          <cell r="AQ106">
            <v>36913</v>
          </cell>
        </row>
        <row r="107">
          <cell r="B107">
            <v>44586</v>
          </cell>
          <cell r="C107">
            <v>1732</v>
          </cell>
          <cell r="D107">
            <v>523</v>
          </cell>
          <cell r="E107">
            <v>4974</v>
          </cell>
          <cell r="F107">
            <v>37357</v>
          </cell>
          <cell r="G107">
            <v>0</v>
          </cell>
          <cell r="H107">
            <v>2231</v>
          </cell>
          <cell r="I107">
            <v>3114</v>
          </cell>
          <cell r="J107">
            <v>2336</v>
          </cell>
          <cell r="K107">
            <v>4599</v>
          </cell>
          <cell r="L107">
            <v>5325</v>
          </cell>
          <cell r="M107">
            <v>11947</v>
          </cell>
          <cell r="N107">
            <v>5632</v>
          </cell>
          <cell r="O107">
            <v>2173</v>
          </cell>
          <cell r="Q107">
            <v>683</v>
          </cell>
          <cell r="R107">
            <v>0</v>
          </cell>
          <cell r="S107">
            <v>2975</v>
          </cell>
          <cell r="T107">
            <v>18649</v>
          </cell>
          <cell r="U107">
            <v>0</v>
          </cell>
          <cell r="V107">
            <v>0</v>
          </cell>
          <cell r="W107">
            <v>1057</v>
          </cell>
          <cell r="X107">
            <v>1817</v>
          </cell>
          <cell r="Y107">
            <v>2299</v>
          </cell>
          <cell r="Z107">
            <v>2557</v>
          </cell>
          <cell r="AB107">
            <v>4057</v>
          </cell>
          <cell r="AC107">
            <v>1134</v>
          </cell>
          <cell r="AD107">
            <v>22279</v>
          </cell>
          <cell r="AE107">
            <v>1049</v>
          </cell>
          <cell r="AF107">
            <v>523</v>
          </cell>
          <cell r="AG107">
            <v>1999</v>
          </cell>
          <cell r="AH107">
            <v>18708</v>
          </cell>
          <cell r="AI107">
            <v>0</v>
          </cell>
          <cell r="AJ107">
            <v>2231</v>
          </cell>
          <cell r="AK107">
            <v>2057</v>
          </cell>
          <cell r="AM107">
            <v>2300</v>
          </cell>
          <cell r="AN107">
            <v>2768</v>
          </cell>
          <cell r="AO107">
            <v>6219</v>
          </cell>
          <cell r="AP107">
            <v>1575</v>
          </cell>
          <cell r="AQ107">
            <v>1039</v>
          </cell>
        </row>
        <row r="108">
          <cell r="B108">
            <v>554434</v>
          </cell>
          <cell r="C108">
            <v>23226</v>
          </cell>
          <cell r="D108">
            <v>8161</v>
          </cell>
          <cell r="E108">
            <v>17670</v>
          </cell>
          <cell r="F108">
            <v>505377</v>
          </cell>
          <cell r="G108">
            <v>22491</v>
          </cell>
          <cell r="H108">
            <v>60612</v>
          </cell>
          <cell r="I108">
            <v>58812</v>
          </cell>
          <cell r="J108">
            <v>47562</v>
          </cell>
          <cell r="K108">
            <v>43178</v>
          </cell>
          <cell r="L108">
            <v>41212</v>
          </cell>
          <cell r="M108">
            <v>82112</v>
          </cell>
          <cell r="N108">
            <v>96664</v>
          </cell>
          <cell r="O108">
            <v>52734</v>
          </cell>
          <cell r="Q108">
            <v>10507</v>
          </cell>
          <cell r="R108">
            <v>3643</v>
          </cell>
          <cell r="S108">
            <v>8103</v>
          </cell>
          <cell r="T108">
            <v>242880</v>
          </cell>
          <cell r="U108">
            <v>10331</v>
          </cell>
          <cell r="V108">
            <v>29011</v>
          </cell>
          <cell r="W108">
            <v>25058</v>
          </cell>
          <cell r="X108">
            <v>25831</v>
          </cell>
          <cell r="Y108">
            <v>22279</v>
          </cell>
          <cell r="Z108">
            <v>20280</v>
          </cell>
          <cell r="AB108">
            <v>43628</v>
          </cell>
          <cell r="AC108">
            <v>26820</v>
          </cell>
          <cell r="AD108">
            <v>289301</v>
          </cell>
          <cell r="AE108">
            <v>12719</v>
          </cell>
          <cell r="AF108">
            <v>4518</v>
          </cell>
          <cell r="AG108">
            <v>9567</v>
          </cell>
          <cell r="AH108">
            <v>262497</v>
          </cell>
          <cell r="AI108">
            <v>12160</v>
          </cell>
          <cell r="AJ108">
            <v>31601</v>
          </cell>
          <cell r="AK108">
            <v>33754</v>
          </cell>
          <cell r="AM108">
            <v>20899</v>
          </cell>
          <cell r="AN108">
            <v>20932</v>
          </cell>
          <cell r="AO108">
            <v>42470</v>
          </cell>
          <cell r="AP108">
            <v>53036</v>
          </cell>
          <cell r="AQ108">
            <v>25914</v>
          </cell>
        </row>
        <row r="109">
          <cell r="B109">
            <v>5875</v>
          </cell>
          <cell r="C109">
            <v>0</v>
          </cell>
          <cell r="D109">
            <v>0</v>
          </cell>
          <cell r="E109">
            <v>0</v>
          </cell>
          <cell r="F109">
            <v>5875</v>
          </cell>
          <cell r="G109">
            <v>0</v>
          </cell>
          <cell r="H109">
            <v>0</v>
          </cell>
          <cell r="I109">
            <v>1249</v>
          </cell>
          <cell r="J109">
            <v>0</v>
          </cell>
          <cell r="K109">
            <v>0</v>
          </cell>
          <cell r="L109">
            <v>0</v>
          </cell>
          <cell r="M109">
            <v>1756</v>
          </cell>
          <cell r="N109">
            <v>1237</v>
          </cell>
          <cell r="O109">
            <v>1633</v>
          </cell>
          <cell r="Q109">
            <v>0</v>
          </cell>
          <cell r="R109">
            <v>0</v>
          </cell>
          <cell r="S109">
            <v>0</v>
          </cell>
          <cell r="T109">
            <v>4328</v>
          </cell>
          <cell r="U109">
            <v>0</v>
          </cell>
          <cell r="V109">
            <v>0</v>
          </cell>
          <cell r="W109">
            <v>653</v>
          </cell>
          <cell r="X109">
            <v>0</v>
          </cell>
          <cell r="Y109">
            <v>0</v>
          </cell>
          <cell r="Z109">
            <v>0</v>
          </cell>
          <cell r="AB109">
            <v>1237</v>
          </cell>
          <cell r="AC109">
            <v>1633</v>
          </cell>
          <cell r="AD109">
            <v>1547</v>
          </cell>
          <cell r="AE109">
            <v>0</v>
          </cell>
          <cell r="AF109">
            <v>0</v>
          </cell>
          <cell r="AG109">
            <v>0</v>
          </cell>
          <cell r="AH109">
            <v>1547</v>
          </cell>
          <cell r="AI109">
            <v>0</v>
          </cell>
          <cell r="AJ109">
            <v>0</v>
          </cell>
          <cell r="AK109">
            <v>596</v>
          </cell>
          <cell r="AM109">
            <v>0</v>
          </cell>
          <cell r="AN109">
            <v>0</v>
          </cell>
          <cell r="AO109">
            <v>951</v>
          </cell>
          <cell r="AP109">
            <v>0</v>
          </cell>
          <cell r="AQ109">
            <v>0</v>
          </cell>
        </row>
        <row r="110">
          <cell r="B110">
            <v>75977</v>
          </cell>
          <cell r="C110">
            <v>1578</v>
          </cell>
          <cell r="D110">
            <v>1729</v>
          </cell>
          <cell r="E110">
            <v>2597</v>
          </cell>
          <cell r="F110">
            <v>70073</v>
          </cell>
          <cell r="G110">
            <v>2873</v>
          </cell>
          <cell r="H110">
            <v>7427</v>
          </cell>
          <cell r="I110">
            <v>6953</v>
          </cell>
          <cell r="J110">
            <v>4029</v>
          </cell>
          <cell r="K110">
            <v>8393</v>
          </cell>
          <cell r="L110">
            <v>6018</v>
          </cell>
          <cell r="M110">
            <v>11940</v>
          </cell>
          <cell r="N110">
            <v>10294</v>
          </cell>
          <cell r="O110">
            <v>12146</v>
          </cell>
          <cell r="Q110">
            <v>624</v>
          </cell>
          <cell r="R110">
            <v>0</v>
          </cell>
          <cell r="S110">
            <v>732</v>
          </cell>
          <cell r="T110">
            <v>30154</v>
          </cell>
          <cell r="U110">
            <v>2372</v>
          </cell>
          <cell r="V110">
            <v>2558</v>
          </cell>
          <cell r="W110">
            <v>2269</v>
          </cell>
          <cell r="X110">
            <v>1161</v>
          </cell>
          <cell r="Y110">
            <v>4220</v>
          </cell>
          <cell r="Z110">
            <v>3434</v>
          </cell>
          <cell r="AB110">
            <v>4560</v>
          </cell>
          <cell r="AC110">
            <v>2186</v>
          </cell>
          <cell r="AD110">
            <v>44467</v>
          </cell>
          <cell r="AE110">
            <v>954</v>
          </cell>
          <cell r="AF110">
            <v>1729</v>
          </cell>
          <cell r="AG110">
            <v>1865</v>
          </cell>
          <cell r="AH110">
            <v>39919</v>
          </cell>
          <cell r="AI110">
            <v>501</v>
          </cell>
          <cell r="AJ110">
            <v>4869</v>
          </cell>
          <cell r="AK110">
            <v>4684</v>
          </cell>
          <cell r="AM110">
            <v>4173</v>
          </cell>
          <cell r="AN110">
            <v>2584</v>
          </cell>
          <cell r="AO110">
            <v>4546</v>
          </cell>
          <cell r="AP110">
            <v>5734</v>
          </cell>
          <cell r="AQ110">
            <v>9960</v>
          </cell>
        </row>
        <row r="111">
          <cell r="B111">
            <v>0</v>
          </cell>
          <cell r="C111">
            <v>0</v>
          </cell>
          <cell r="D111">
            <v>0</v>
          </cell>
          <cell r="E111">
            <v>0</v>
          </cell>
          <cell r="F111">
            <v>0</v>
          </cell>
          <cell r="G111">
            <v>0</v>
          </cell>
          <cell r="H111">
            <v>0</v>
          </cell>
          <cell r="I111">
            <v>0</v>
          </cell>
          <cell r="J111">
            <v>0</v>
          </cell>
          <cell r="K111">
            <v>0</v>
          </cell>
          <cell r="L111">
            <v>0</v>
          </cell>
          <cell r="M111">
            <v>0</v>
          </cell>
          <cell r="N111">
            <v>0</v>
          </cell>
          <cell r="O111">
            <v>0</v>
          </cell>
          <cell r="Q111">
            <v>0</v>
          </cell>
          <cell r="R111">
            <v>0</v>
          </cell>
          <cell r="S111">
            <v>0</v>
          </cell>
          <cell r="T111">
            <v>0</v>
          </cell>
          <cell r="U111">
            <v>0</v>
          </cell>
          <cell r="V111">
            <v>0</v>
          </cell>
          <cell r="W111">
            <v>0</v>
          </cell>
          <cell r="X111">
            <v>0</v>
          </cell>
          <cell r="Y111">
            <v>0</v>
          </cell>
          <cell r="Z111">
            <v>0</v>
          </cell>
          <cell r="AB111">
            <v>0</v>
          </cell>
          <cell r="AC111">
            <v>0</v>
          </cell>
          <cell r="AD111">
            <v>0</v>
          </cell>
          <cell r="AE111">
            <v>0</v>
          </cell>
          <cell r="AF111">
            <v>0</v>
          </cell>
          <cell r="AG111">
            <v>0</v>
          </cell>
          <cell r="AH111">
            <v>0</v>
          </cell>
          <cell r="AI111">
            <v>0</v>
          </cell>
          <cell r="AJ111">
            <v>0</v>
          </cell>
          <cell r="AK111">
            <v>0</v>
          </cell>
          <cell r="AM111">
            <v>0</v>
          </cell>
          <cell r="AN111">
            <v>0</v>
          </cell>
          <cell r="AO111">
            <v>0</v>
          </cell>
          <cell r="AP111">
            <v>0</v>
          </cell>
          <cell r="AQ111">
            <v>0</v>
          </cell>
        </row>
        <row r="112">
          <cell r="B112">
            <v>675</v>
          </cell>
          <cell r="C112">
            <v>0</v>
          </cell>
          <cell r="D112">
            <v>0</v>
          </cell>
          <cell r="E112">
            <v>0</v>
          </cell>
          <cell r="F112">
            <v>675</v>
          </cell>
          <cell r="G112">
            <v>0</v>
          </cell>
          <cell r="H112">
            <v>0</v>
          </cell>
          <cell r="I112">
            <v>0</v>
          </cell>
          <cell r="J112">
            <v>675</v>
          </cell>
          <cell r="K112">
            <v>0</v>
          </cell>
          <cell r="L112">
            <v>0</v>
          </cell>
          <cell r="M112">
            <v>0</v>
          </cell>
          <cell r="N112">
            <v>0</v>
          </cell>
          <cell r="O112">
            <v>0</v>
          </cell>
          <cell r="Q112">
            <v>0</v>
          </cell>
          <cell r="R112">
            <v>0</v>
          </cell>
          <cell r="S112">
            <v>0</v>
          </cell>
          <cell r="T112">
            <v>0</v>
          </cell>
          <cell r="U112">
            <v>0</v>
          </cell>
          <cell r="V112">
            <v>0</v>
          </cell>
          <cell r="W112">
            <v>0</v>
          </cell>
          <cell r="X112">
            <v>0</v>
          </cell>
          <cell r="Y112">
            <v>0</v>
          </cell>
          <cell r="Z112">
            <v>0</v>
          </cell>
          <cell r="AB112">
            <v>0</v>
          </cell>
          <cell r="AC112">
            <v>0</v>
          </cell>
          <cell r="AD112">
            <v>675</v>
          </cell>
          <cell r="AE112">
            <v>0</v>
          </cell>
          <cell r="AF112">
            <v>0</v>
          </cell>
          <cell r="AG112">
            <v>0</v>
          </cell>
          <cell r="AH112">
            <v>675</v>
          </cell>
          <cell r="AI112">
            <v>0</v>
          </cell>
          <cell r="AJ112">
            <v>0</v>
          </cell>
          <cell r="AK112">
            <v>0</v>
          </cell>
          <cell r="AM112">
            <v>0</v>
          </cell>
          <cell r="AN112">
            <v>0</v>
          </cell>
          <cell r="AO112">
            <v>0</v>
          </cell>
          <cell r="AP112">
            <v>0</v>
          </cell>
          <cell r="AQ112">
            <v>0</v>
          </cell>
        </row>
        <row r="113">
          <cell r="B113">
            <v>7867</v>
          </cell>
          <cell r="C113">
            <v>0</v>
          </cell>
          <cell r="D113">
            <v>4167</v>
          </cell>
          <cell r="E113">
            <v>0</v>
          </cell>
          <cell r="F113">
            <v>3700</v>
          </cell>
          <cell r="G113">
            <v>518</v>
          </cell>
          <cell r="H113">
            <v>0</v>
          </cell>
          <cell r="I113">
            <v>487</v>
          </cell>
          <cell r="J113">
            <v>0</v>
          </cell>
          <cell r="K113">
            <v>589</v>
          </cell>
          <cell r="L113">
            <v>1579</v>
          </cell>
          <cell r="M113">
            <v>0</v>
          </cell>
          <cell r="N113">
            <v>527</v>
          </cell>
          <cell r="O113">
            <v>0</v>
          </cell>
          <cell r="Q113">
            <v>0</v>
          </cell>
          <cell r="R113">
            <v>634</v>
          </cell>
          <cell r="S113">
            <v>0</v>
          </cell>
          <cell r="T113">
            <v>2457</v>
          </cell>
          <cell r="U113">
            <v>518</v>
          </cell>
          <cell r="V113">
            <v>0</v>
          </cell>
          <cell r="W113">
            <v>487</v>
          </cell>
          <cell r="X113">
            <v>0</v>
          </cell>
          <cell r="Y113">
            <v>0</v>
          </cell>
          <cell r="Z113">
            <v>925</v>
          </cell>
          <cell r="AB113">
            <v>527</v>
          </cell>
          <cell r="AC113">
            <v>0</v>
          </cell>
          <cell r="AD113">
            <v>4776</v>
          </cell>
          <cell r="AE113">
            <v>0</v>
          </cell>
          <cell r="AF113">
            <v>3533</v>
          </cell>
          <cell r="AG113">
            <v>0</v>
          </cell>
          <cell r="AH113">
            <v>1243</v>
          </cell>
          <cell r="AI113">
            <v>0</v>
          </cell>
          <cell r="AJ113">
            <v>0</v>
          </cell>
          <cell r="AK113">
            <v>0</v>
          </cell>
          <cell r="AM113">
            <v>589</v>
          </cell>
          <cell r="AN113">
            <v>654</v>
          </cell>
          <cell r="AO113">
            <v>0</v>
          </cell>
          <cell r="AP113">
            <v>0</v>
          </cell>
          <cell r="AQ113">
            <v>0</v>
          </cell>
        </row>
        <row r="115">
          <cell r="B115">
            <v>0.93344437656837242</v>
          </cell>
          <cell r="C115">
            <v>0.93473017787157064</v>
          </cell>
          <cell r="D115">
            <v>0.94977432056083744</v>
          </cell>
          <cell r="E115">
            <v>0.80293966166158237</v>
          </cell>
          <cell r="F115">
            <v>0.93848639323010052</v>
          </cell>
          <cell r="G115">
            <v>1</v>
          </cell>
          <cell r="H115">
            <v>0.96825103173473748</v>
          </cell>
          <cell r="I115">
            <v>0.95469987743203599</v>
          </cell>
          <cell r="J115">
            <v>0.95103659206622471</v>
          </cell>
          <cell r="K115">
            <v>0.91812355349830865</v>
          </cell>
          <cell r="L115">
            <v>0.8986775758728951</v>
          </cell>
          <cell r="M115">
            <v>0.88705823270953787</v>
          </cell>
          <cell r="N115">
            <v>0.94992309233928751</v>
          </cell>
          <cell r="O115">
            <v>0.96742236227334522</v>
          </cell>
          <cell r="Q115">
            <v>0.94218723548332484</v>
          </cell>
          <cell r="R115">
            <v>1</v>
          </cell>
          <cell r="S115">
            <v>0.74809483488569006</v>
          </cell>
          <cell r="T115">
            <v>0.93595636917292413</v>
          </cell>
          <cell r="U115">
            <v>1</v>
          </cell>
          <cell r="V115">
            <v>1</v>
          </cell>
          <cell r="W115">
            <v>0.96268794781303646</v>
          </cell>
          <cell r="X115">
            <v>0.9369294317747926</v>
          </cell>
          <cell r="Y115">
            <v>0.92016806722689071</v>
          </cell>
          <cell r="Z115">
            <v>0.90266834151726238</v>
          </cell>
          <cell r="AB115">
            <v>0.92217488262321257</v>
          </cell>
          <cell r="AC115">
            <v>0.96222436245818055</v>
          </cell>
          <cell r="AD115">
            <v>0.9365641023533503</v>
          </cell>
          <cell r="AE115">
            <v>0.92874609428066834</v>
          </cell>
          <cell r="AF115">
            <v>0.92274741506646973</v>
          </cell>
          <cell r="AG115">
            <v>0.85116521480157847</v>
          </cell>
          <cell r="AH115">
            <v>0.94078040618510284</v>
          </cell>
          <cell r="AI115">
            <v>1</v>
          </cell>
          <cell r="AJ115">
            <v>0.94235291077749928</v>
          </cell>
          <cell r="AK115">
            <v>0.94910723737680369</v>
          </cell>
          <cell r="AM115">
            <v>0.91597252666958939</v>
          </cell>
          <cell r="AN115">
            <v>0.89468878405113372</v>
          </cell>
          <cell r="AO115">
            <v>0.88298692776532928</v>
          </cell>
          <cell r="AP115">
            <v>0.97390007457121552</v>
          </cell>
          <cell r="AQ115">
            <v>0.97185273480887491</v>
          </cell>
        </row>
        <row r="116">
          <cell r="B116">
            <v>6.6555623431627575E-2</v>
          </cell>
          <cell r="C116">
            <v>6.5269822128429356E-2</v>
          </cell>
          <cell r="D116">
            <v>5.0225679439162563E-2</v>
          </cell>
          <cell r="E116">
            <v>0.19706033833841763</v>
          </cell>
          <cell r="F116">
            <v>6.1513606769899476E-2</v>
          </cell>
          <cell r="G116">
            <v>0</v>
          </cell>
          <cell r="H116">
            <v>3.1748968265262523E-2</v>
          </cell>
          <cell r="I116">
            <v>4.5300122567964007E-2</v>
          </cell>
          <cell r="J116">
            <v>4.8963407933775294E-2</v>
          </cell>
          <cell r="K116">
            <v>8.1876446501691347E-2</v>
          </cell>
          <cell r="L116">
            <v>0.1013224241271049</v>
          </cell>
          <cell r="M116">
            <v>0.11294176729046213</v>
          </cell>
          <cell r="N116">
            <v>5.0076907660712489E-2</v>
          </cell>
          <cell r="O116">
            <v>3.2577637726654785E-2</v>
          </cell>
          <cell r="Q116">
            <v>5.7812764516675164E-2</v>
          </cell>
          <cell r="R116">
            <v>0</v>
          </cell>
          <cell r="S116">
            <v>0.25190516511430994</v>
          </cell>
          <cell r="T116">
            <v>6.404363082707587E-2</v>
          </cell>
          <cell r="U116">
            <v>0</v>
          </cell>
          <cell r="V116">
            <v>0</v>
          </cell>
          <cell r="W116">
            <v>3.731205218696354E-2</v>
          </cell>
          <cell r="X116">
            <v>6.3070568225207402E-2</v>
          </cell>
          <cell r="Y116">
            <v>7.9831932773109293E-2</v>
          </cell>
          <cell r="Z116">
            <v>9.7331658482737615E-2</v>
          </cell>
          <cell r="AB116">
            <v>7.7825117376787434E-2</v>
          </cell>
          <cell r="AC116">
            <v>3.7775637541819451E-2</v>
          </cell>
          <cell r="AD116">
            <v>6.3435897646649697E-2</v>
          </cell>
          <cell r="AE116">
            <v>7.1253905719331656E-2</v>
          </cell>
          <cell r="AF116">
            <v>7.7252584933530266E-2</v>
          </cell>
          <cell r="AG116">
            <v>0.14883478519842153</v>
          </cell>
          <cell r="AH116">
            <v>5.9219593814897165E-2</v>
          </cell>
          <cell r="AI116">
            <v>0</v>
          </cell>
          <cell r="AJ116">
            <v>5.7647089222500725E-2</v>
          </cell>
          <cell r="AK116">
            <v>5.0892762623196308E-2</v>
          </cell>
          <cell r="AM116">
            <v>8.4027473330410607E-2</v>
          </cell>
          <cell r="AN116">
            <v>0.10531121594886628</v>
          </cell>
          <cell r="AO116">
            <v>0.11701307223467072</v>
          </cell>
          <cell r="AP116">
            <v>2.6099925428784476E-2</v>
          </cell>
          <cell r="AQ116">
            <v>2.8147265191125093E-2</v>
          </cell>
        </row>
        <row r="118">
          <cell r="B118" t="str">
            <v>OK</v>
          </cell>
          <cell r="C118" t="str">
            <v>OK</v>
          </cell>
          <cell r="D118" t="str">
            <v>OK</v>
          </cell>
          <cell r="E118" t="str">
            <v>OK</v>
          </cell>
          <cell r="F118" t="str">
            <v>OK</v>
          </cell>
          <cell r="G118" t="str">
            <v>OK</v>
          </cell>
          <cell r="H118" t="str">
            <v>OK</v>
          </cell>
          <cell r="I118" t="str">
            <v>OK</v>
          </cell>
          <cell r="J118" t="str">
            <v>OK</v>
          </cell>
          <cell r="K118" t="str">
            <v>OK</v>
          </cell>
          <cell r="L118" t="str">
            <v>OK</v>
          </cell>
          <cell r="M118" t="str">
            <v>OK</v>
          </cell>
          <cell r="N118" t="str">
            <v>OK</v>
          </cell>
          <cell r="O118" t="str">
            <v>OK</v>
          </cell>
          <cell r="Q118" t="str">
            <v>OK</v>
          </cell>
          <cell r="R118" t="str">
            <v>OK</v>
          </cell>
          <cell r="S118" t="str">
            <v>OK</v>
          </cell>
          <cell r="T118" t="str">
            <v>OK</v>
          </cell>
          <cell r="U118" t="str">
            <v>OK</v>
          </cell>
          <cell r="V118" t="str">
            <v>OK</v>
          </cell>
          <cell r="W118" t="str">
            <v>OK</v>
          </cell>
          <cell r="X118" t="str">
            <v>OK</v>
          </cell>
          <cell r="Y118" t="str">
            <v>OK</v>
          </cell>
          <cell r="Z118" t="str">
            <v>OK</v>
          </cell>
          <cell r="AB118" t="str">
            <v>OK</v>
          </cell>
          <cell r="AC118" t="str">
            <v>OK</v>
          </cell>
          <cell r="AD118" t="str">
            <v>OK</v>
          </cell>
          <cell r="AE118" t="str">
            <v>OK</v>
          </cell>
          <cell r="AF118" t="str">
            <v>OK</v>
          </cell>
          <cell r="AG118" t="str">
            <v>OK</v>
          </cell>
          <cell r="AH118" t="str">
            <v>OK</v>
          </cell>
          <cell r="AI118" t="str">
            <v>OK</v>
          </cell>
          <cell r="AJ118" t="str">
            <v>OK</v>
          </cell>
          <cell r="AK118" t="str">
            <v>OK</v>
          </cell>
          <cell r="AM118" t="str">
            <v>OK</v>
          </cell>
          <cell r="AN118" t="str">
            <v>OK</v>
          </cell>
          <cell r="AO118" t="str">
            <v>OK</v>
          </cell>
          <cell r="AP118" t="str">
            <v>OK</v>
          </cell>
          <cell r="AQ118" t="str">
            <v>OK</v>
          </cell>
        </row>
        <row r="121">
          <cell r="B121">
            <v>68730</v>
          </cell>
          <cell r="C121">
            <v>0</v>
          </cell>
          <cell r="D121">
            <v>64568</v>
          </cell>
          <cell r="E121">
            <v>0</v>
          </cell>
          <cell r="F121">
            <v>4162</v>
          </cell>
          <cell r="G121">
            <v>0</v>
          </cell>
          <cell r="H121">
            <v>1045</v>
          </cell>
          <cell r="I121">
            <v>478</v>
          </cell>
          <cell r="J121">
            <v>0</v>
          </cell>
          <cell r="K121">
            <v>809</v>
          </cell>
          <cell r="L121">
            <v>0</v>
          </cell>
          <cell r="M121">
            <v>1830</v>
          </cell>
          <cell r="N121">
            <v>0</v>
          </cell>
          <cell r="O121">
            <v>0</v>
          </cell>
          <cell r="Q121">
            <v>0</v>
          </cell>
          <cell r="R121">
            <v>33916</v>
          </cell>
          <cell r="S121">
            <v>0</v>
          </cell>
          <cell r="T121">
            <v>2783</v>
          </cell>
          <cell r="U121">
            <v>0</v>
          </cell>
          <cell r="V121">
            <v>475</v>
          </cell>
          <cell r="W121">
            <v>478</v>
          </cell>
          <cell r="X121">
            <v>0</v>
          </cell>
          <cell r="Y121">
            <v>0</v>
          </cell>
          <cell r="Z121">
            <v>0</v>
          </cell>
          <cell r="AB121">
            <v>0</v>
          </cell>
          <cell r="AC121">
            <v>0</v>
          </cell>
          <cell r="AD121">
            <v>32031</v>
          </cell>
          <cell r="AE121">
            <v>0</v>
          </cell>
          <cell r="AF121">
            <v>30652</v>
          </cell>
          <cell r="AG121">
            <v>0</v>
          </cell>
          <cell r="AH121">
            <v>1379</v>
          </cell>
          <cell r="AI121">
            <v>0</v>
          </cell>
          <cell r="AJ121">
            <v>570</v>
          </cell>
          <cell r="AK121">
            <v>0</v>
          </cell>
          <cell r="AM121">
            <v>809</v>
          </cell>
          <cell r="AN121">
            <v>0</v>
          </cell>
          <cell r="AO121">
            <v>0</v>
          </cell>
          <cell r="AP121">
            <v>0</v>
          </cell>
          <cell r="AQ121">
            <v>0</v>
          </cell>
        </row>
        <row r="122">
          <cell r="B122">
            <v>10205</v>
          </cell>
          <cell r="C122">
            <v>0</v>
          </cell>
          <cell r="D122">
            <v>9362</v>
          </cell>
          <cell r="E122">
            <v>0</v>
          </cell>
          <cell r="F122">
            <v>843</v>
          </cell>
          <cell r="G122">
            <v>0</v>
          </cell>
          <cell r="H122">
            <v>0</v>
          </cell>
          <cell r="I122">
            <v>0</v>
          </cell>
          <cell r="J122">
            <v>0</v>
          </cell>
          <cell r="K122">
            <v>0</v>
          </cell>
          <cell r="L122">
            <v>0</v>
          </cell>
          <cell r="M122">
            <v>843</v>
          </cell>
          <cell r="N122">
            <v>0</v>
          </cell>
          <cell r="O122">
            <v>0</v>
          </cell>
          <cell r="Q122">
            <v>0</v>
          </cell>
          <cell r="R122">
            <v>3823</v>
          </cell>
          <cell r="S122">
            <v>0</v>
          </cell>
          <cell r="T122">
            <v>843</v>
          </cell>
          <cell r="U122">
            <v>0</v>
          </cell>
          <cell r="V122">
            <v>0</v>
          </cell>
          <cell r="W122">
            <v>0</v>
          </cell>
          <cell r="X122">
            <v>0</v>
          </cell>
          <cell r="Y122">
            <v>0</v>
          </cell>
          <cell r="Z122">
            <v>0</v>
          </cell>
          <cell r="AB122">
            <v>0</v>
          </cell>
          <cell r="AC122">
            <v>0</v>
          </cell>
          <cell r="AD122">
            <v>5539</v>
          </cell>
          <cell r="AE122">
            <v>0</v>
          </cell>
          <cell r="AF122">
            <v>5539</v>
          </cell>
          <cell r="AG122">
            <v>0</v>
          </cell>
          <cell r="AH122">
            <v>0</v>
          </cell>
          <cell r="AI122">
            <v>0</v>
          </cell>
          <cell r="AJ122">
            <v>0</v>
          </cell>
          <cell r="AK122">
            <v>0</v>
          </cell>
          <cell r="AM122">
            <v>0</v>
          </cell>
          <cell r="AN122">
            <v>0</v>
          </cell>
          <cell r="AO122">
            <v>0</v>
          </cell>
          <cell r="AP122">
            <v>0</v>
          </cell>
          <cell r="AQ122">
            <v>0</v>
          </cell>
        </row>
        <row r="123">
          <cell r="B123">
            <v>56825</v>
          </cell>
          <cell r="C123">
            <v>0</v>
          </cell>
          <cell r="D123">
            <v>54076</v>
          </cell>
          <cell r="E123">
            <v>0</v>
          </cell>
          <cell r="F123">
            <v>2749</v>
          </cell>
          <cell r="G123">
            <v>0</v>
          </cell>
          <cell r="H123">
            <v>475</v>
          </cell>
          <cell r="I123">
            <v>478</v>
          </cell>
          <cell r="J123">
            <v>0</v>
          </cell>
          <cell r="K123">
            <v>809</v>
          </cell>
          <cell r="L123">
            <v>0</v>
          </cell>
          <cell r="M123">
            <v>987</v>
          </cell>
          <cell r="N123">
            <v>0</v>
          </cell>
          <cell r="O123">
            <v>0</v>
          </cell>
          <cell r="Q123">
            <v>0</v>
          </cell>
          <cell r="R123">
            <v>28963</v>
          </cell>
          <cell r="S123">
            <v>0</v>
          </cell>
          <cell r="T123">
            <v>1940</v>
          </cell>
          <cell r="U123">
            <v>0</v>
          </cell>
          <cell r="V123">
            <v>475</v>
          </cell>
          <cell r="W123">
            <v>478</v>
          </cell>
          <cell r="X123">
            <v>0</v>
          </cell>
          <cell r="Y123">
            <v>0</v>
          </cell>
          <cell r="Z123">
            <v>0</v>
          </cell>
          <cell r="AB123">
            <v>0</v>
          </cell>
          <cell r="AC123">
            <v>0</v>
          </cell>
          <cell r="AD123">
            <v>25922</v>
          </cell>
          <cell r="AE123">
            <v>0</v>
          </cell>
          <cell r="AF123">
            <v>25113</v>
          </cell>
          <cell r="AG123">
            <v>0</v>
          </cell>
          <cell r="AH123">
            <v>809</v>
          </cell>
          <cell r="AI123">
            <v>0</v>
          </cell>
          <cell r="AJ123">
            <v>0</v>
          </cell>
          <cell r="AK123">
            <v>0</v>
          </cell>
          <cell r="AM123">
            <v>809</v>
          </cell>
          <cell r="AN123">
            <v>0</v>
          </cell>
          <cell r="AO123">
            <v>0</v>
          </cell>
          <cell r="AP123">
            <v>0</v>
          </cell>
          <cell r="AQ123">
            <v>0</v>
          </cell>
        </row>
        <row r="124">
          <cell r="B124">
            <v>1130</v>
          </cell>
          <cell r="C124">
            <v>0</v>
          </cell>
          <cell r="D124">
            <v>1130</v>
          </cell>
          <cell r="E124">
            <v>0</v>
          </cell>
          <cell r="F124">
            <v>0</v>
          </cell>
          <cell r="G124">
            <v>0</v>
          </cell>
          <cell r="H124">
            <v>0</v>
          </cell>
          <cell r="I124">
            <v>0</v>
          </cell>
          <cell r="J124">
            <v>0</v>
          </cell>
          <cell r="K124">
            <v>0</v>
          </cell>
          <cell r="L124">
            <v>0</v>
          </cell>
          <cell r="M124">
            <v>0</v>
          </cell>
          <cell r="N124">
            <v>0</v>
          </cell>
          <cell r="O124">
            <v>0</v>
          </cell>
          <cell r="Q124">
            <v>0</v>
          </cell>
          <cell r="R124">
            <v>1130</v>
          </cell>
          <cell r="S124">
            <v>0</v>
          </cell>
          <cell r="T124">
            <v>0</v>
          </cell>
          <cell r="U124">
            <v>0</v>
          </cell>
          <cell r="V124">
            <v>0</v>
          </cell>
          <cell r="W124">
            <v>0</v>
          </cell>
          <cell r="X124">
            <v>0</v>
          </cell>
          <cell r="Y124">
            <v>0</v>
          </cell>
          <cell r="Z124">
            <v>0</v>
          </cell>
          <cell r="AB124">
            <v>0</v>
          </cell>
          <cell r="AC124">
            <v>0</v>
          </cell>
          <cell r="AD124">
            <v>0</v>
          </cell>
          <cell r="AE124">
            <v>0</v>
          </cell>
          <cell r="AF124">
            <v>0</v>
          </cell>
          <cell r="AG124">
            <v>0</v>
          </cell>
          <cell r="AH124">
            <v>0</v>
          </cell>
          <cell r="AI124">
            <v>0</v>
          </cell>
          <cell r="AJ124">
            <v>0</v>
          </cell>
          <cell r="AK124">
            <v>0</v>
          </cell>
          <cell r="AM124">
            <v>0</v>
          </cell>
          <cell r="AN124">
            <v>0</v>
          </cell>
          <cell r="AO124">
            <v>0</v>
          </cell>
          <cell r="AP124">
            <v>0</v>
          </cell>
          <cell r="AQ124">
            <v>0</v>
          </cell>
        </row>
        <row r="125">
          <cell r="B125">
            <v>0</v>
          </cell>
          <cell r="C125">
            <v>0</v>
          </cell>
          <cell r="D125">
            <v>0</v>
          </cell>
          <cell r="E125">
            <v>0</v>
          </cell>
          <cell r="F125">
            <v>0</v>
          </cell>
          <cell r="G125">
            <v>0</v>
          </cell>
          <cell r="H125">
            <v>0</v>
          </cell>
          <cell r="I125">
            <v>0</v>
          </cell>
          <cell r="J125">
            <v>0</v>
          </cell>
          <cell r="K125">
            <v>0</v>
          </cell>
          <cell r="L125">
            <v>0</v>
          </cell>
          <cell r="M125">
            <v>0</v>
          </cell>
          <cell r="N125">
            <v>0</v>
          </cell>
          <cell r="O125">
            <v>0</v>
          </cell>
          <cell r="Q125">
            <v>0</v>
          </cell>
          <cell r="R125">
            <v>0</v>
          </cell>
          <cell r="S125">
            <v>0</v>
          </cell>
          <cell r="T125">
            <v>0</v>
          </cell>
          <cell r="U125">
            <v>0</v>
          </cell>
          <cell r="V125">
            <v>0</v>
          </cell>
          <cell r="W125">
            <v>0</v>
          </cell>
          <cell r="X125">
            <v>0</v>
          </cell>
          <cell r="Y125">
            <v>0</v>
          </cell>
          <cell r="Z125">
            <v>0</v>
          </cell>
          <cell r="AB125">
            <v>0</v>
          </cell>
          <cell r="AC125">
            <v>0</v>
          </cell>
          <cell r="AD125">
            <v>0</v>
          </cell>
          <cell r="AE125">
            <v>0</v>
          </cell>
          <cell r="AF125">
            <v>0</v>
          </cell>
          <cell r="AG125">
            <v>0</v>
          </cell>
          <cell r="AH125">
            <v>0</v>
          </cell>
          <cell r="AI125">
            <v>0</v>
          </cell>
          <cell r="AJ125">
            <v>0</v>
          </cell>
          <cell r="AK125">
            <v>0</v>
          </cell>
          <cell r="AM125">
            <v>0</v>
          </cell>
          <cell r="AN125">
            <v>0</v>
          </cell>
          <cell r="AO125">
            <v>0</v>
          </cell>
          <cell r="AP125">
            <v>0</v>
          </cell>
          <cell r="AQ125">
            <v>0</v>
          </cell>
        </row>
        <row r="126">
          <cell r="B126">
            <v>570</v>
          </cell>
          <cell r="C126">
            <v>0</v>
          </cell>
          <cell r="D126">
            <v>0</v>
          </cell>
          <cell r="E126">
            <v>0</v>
          </cell>
          <cell r="F126">
            <v>570</v>
          </cell>
          <cell r="G126">
            <v>0</v>
          </cell>
          <cell r="H126">
            <v>570</v>
          </cell>
          <cell r="I126">
            <v>0</v>
          </cell>
          <cell r="J126">
            <v>0</v>
          </cell>
          <cell r="K126">
            <v>0</v>
          </cell>
          <cell r="L126">
            <v>0</v>
          </cell>
          <cell r="M126">
            <v>0</v>
          </cell>
          <cell r="N126">
            <v>0</v>
          </cell>
          <cell r="O126">
            <v>0</v>
          </cell>
          <cell r="Q126">
            <v>0</v>
          </cell>
          <cell r="R126">
            <v>0</v>
          </cell>
          <cell r="S126">
            <v>0</v>
          </cell>
          <cell r="T126">
            <v>0</v>
          </cell>
          <cell r="U126">
            <v>0</v>
          </cell>
          <cell r="V126">
            <v>0</v>
          </cell>
          <cell r="W126">
            <v>0</v>
          </cell>
          <cell r="X126">
            <v>0</v>
          </cell>
          <cell r="Y126">
            <v>0</v>
          </cell>
          <cell r="Z126">
            <v>0</v>
          </cell>
          <cell r="AB126">
            <v>0</v>
          </cell>
          <cell r="AC126">
            <v>0</v>
          </cell>
          <cell r="AD126">
            <v>570</v>
          </cell>
          <cell r="AE126">
            <v>0</v>
          </cell>
          <cell r="AF126">
            <v>0</v>
          </cell>
          <cell r="AG126">
            <v>0</v>
          </cell>
          <cell r="AH126">
            <v>570</v>
          </cell>
          <cell r="AI126">
            <v>0</v>
          </cell>
          <cell r="AJ126">
            <v>570</v>
          </cell>
          <cell r="AK126">
            <v>0</v>
          </cell>
          <cell r="AM126">
            <v>0</v>
          </cell>
          <cell r="AN126">
            <v>0</v>
          </cell>
          <cell r="AO126">
            <v>0</v>
          </cell>
          <cell r="AP126">
            <v>0</v>
          </cell>
          <cell r="AQ126">
            <v>0</v>
          </cell>
        </row>
        <row r="129">
          <cell r="B129">
            <v>0.8448706947832697</v>
          </cell>
          <cell r="C129">
            <v>0</v>
          </cell>
          <cell r="D129">
            <v>0.85242283804659669</v>
          </cell>
          <cell r="E129">
            <v>0</v>
          </cell>
          <cell r="F129">
            <v>0.7289764536280634</v>
          </cell>
          <cell r="G129">
            <v>0</v>
          </cell>
          <cell r="H129">
            <v>0.72727272727272729</v>
          </cell>
          <cell r="I129">
            <v>1</v>
          </cell>
          <cell r="J129">
            <v>0</v>
          </cell>
          <cell r="K129">
            <v>1</v>
          </cell>
          <cell r="L129">
            <v>0</v>
          </cell>
          <cell r="M129">
            <v>0.53934426229508192</v>
          </cell>
          <cell r="N129">
            <v>0</v>
          </cell>
          <cell r="O129">
            <v>0</v>
          </cell>
          <cell r="Q129">
            <v>0</v>
          </cell>
          <cell r="R129">
            <v>0.88339535167449523</v>
          </cell>
          <cell r="S129">
            <v>0</v>
          </cell>
          <cell r="T129">
            <v>0.69708947179302916</v>
          </cell>
          <cell r="U129">
            <v>0</v>
          </cell>
          <cell r="V129">
            <v>1</v>
          </cell>
          <cell r="W129">
            <v>1</v>
          </cell>
          <cell r="X129">
            <v>0</v>
          </cell>
          <cell r="Y129">
            <v>0</v>
          </cell>
          <cell r="Z129">
            <v>0</v>
          </cell>
          <cell r="AB129">
            <v>0</v>
          </cell>
          <cell r="AC129">
            <v>0</v>
          </cell>
          <cell r="AD129">
            <v>0.81817614186257059</v>
          </cell>
          <cell r="AE129">
            <v>0</v>
          </cell>
          <cell r="AF129">
            <v>0.81929401017878112</v>
          </cell>
          <cell r="AG129">
            <v>0</v>
          </cell>
          <cell r="AH129">
            <v>0.79332849891225521</v>
          </cell>
          <cell r="AI129">
            <v>0</v>
          </cell>
          <cell r="AJ129">
            <v>0.5</v>
          </cell>
          <cell r="AK129">
            <v>0</v>
          </cell>
          <cell r="AM129">
            <v>1</v>
          </cell>
          <cell r="AN129">
            <v>0</v>
          </cell>
          <cell r="AO129">
            <v>0</v>
          </cell>
          <cell r="AP129">
            <v>0</v>
          </cell>
          <cell r="AQ129">
            <v>0</v>
          </cell>
        </row>
        <row r="130">
          <cell r="B130">
            <v>0.1551293052167303</v>
          </cell>
          <cell r="C130">
            <v>1</v>
          </cell>
          <cell r="D130">
            <v>0.14757716195340331</v>
          </cell>
          <cell r="E130">
            <v>1</v>
          </cell>
          <cell r="F130">
            <v>0.2710235463719366</v>
          </cell>
          <cell r="G130">
            <v>1</v>
          </cell>
          <cell r="H130">
            <v>0.27272727272727271</v>
          </cell>
          <cell r="I130">
            <v>0</v>
          </cell>
          <cell r="J130">
            <v>1</v>
          </cell>
          <cell r="K130">
            <v>0</v>
          </cell>
          <cell r="L130">
            <v>1</v>
          </cell>
          <cell r="M130">
            <v>0.46065573770491808</v>
          </cell>
          <cell r="N130">
            <v>1</v>
          </cell>
          <cell r="O130">
            <v>1</v>
          </cell>
          <cell r="Q130">
            <v>1</v>
          </cell>
          <cell r="R130">
            <v>0.11660464832550477</v>
          </cell>
          <cell r="S130">
            <v>1</v>
          </cell>
          <cell r="T130">
            <v>0.30291052820697084</v>
          </cell>
          <cell r="U130">
            <v>1</v>
          </cell>
          <cell r="V130">
            <v>0</v>
          </cell>
          <cell r="W130">
            <v>0</v>
          </cell>
          <cell r="X130">
            <v>1</v>
          </cell>
          <cell r="Y130">
            <v>1</v>
          </cell>
          <cell r="Z130">
            <v>1</v>
          </cell>
          <cell r="AB130">
            <v>1</v>
          </cell>
          <cell r="AC130">
            <v>1</v>
          </cell>
          <cell r="AD130">
            <v>0.18182385813742941</v>
          </cell>
          <cell r="AE130">
            <v>1</v>
          </cell>
          <cell r="AF130">
            <v>0.18070598982121888</v>
          </cell>
          <cell r="AG130">
            <v>1</v>
          </cell>
          <cell r="AH130">
            <v>0.20667150108774479</v>
          </cell>
          <cell r="AI130">
            <v>1</v>
          </cell>
          <cell r="AJ130">
            <v>0.5</v>
          </cell>
          <cell r="AK130">
            <v>1</v>
          </cell>
          <cell r="AM130">
            <v>0</v>
          </cell>
          <cell r="AN130">
            <v>1</v>
          </cell>
          <cell r="AO130">
            <v>1</v>
          </cell>
          <cell r="AP130">
            <v>1</v>
          </cell>
          <cell r="AQ130">
            <v>1</v>
          </cell>
        </row>
        <row r="132">
          <cell r="B132" t="str">
            <v>OK</v>
          </cell>
          <cell r="C132" t="str">
            <v>OK</v>
          </cell>
          <cell r="D132" t="str">
            <v>OK</v>
          </cell>
          <cell r="E132" t="str">
            <v>OK</v>
          </cell>
          <cell r="F132" t="str">
            <v>OK</v>
          </cell>
          <cell r="G132" t="str">
            <v>OK</v>
          </cell>
          <cell r="H132" t="str">
            <v>OK</v>
          </cell>
          <cell r="I132" t="str">
            <v>OK</v>
          </cell>
          <cell r="J132" t="str">
            <v>OK</v>
          </cell>
          <cell r="K132" t="str">
            <v>OK</v>
          </cell>
          <cell r="L132" t="str">
            <v>OK</v>
          </cell>
          <cell r="M132" t="str">
            <v>OK</v>
          </cell>
          <cell r="N132" t="str">
            <v>OK</v>
          </cell>
          <cell r="O132" t="str">
            <v>OK</v>
          </cell>
          <cell r="Q132" t="str">
            <v>OK</v>
          </cell>
          <cell r="R132" t="str">
            <v>OK</v>
          </cell>
          <cell r="S132" t="str">
            <v>OK</v>
          </cell>
          <cell r="T132" t="str">
            <v>OK</v>
          </cell>
          <cell r="U132" t="str">
            <v>OK</v>
          </cell>
          <cell r="V132" t="str">
            <v>OK</v>
          </cell>
          <cell r="W132" t="str">
            <v>OK</v>
          </cell>
          <cell r="X132" t="str">
            <v>OK</v>
          </cell>
          <cell r="Y132" t="str">
            <v>OK</v>
          </cell>
          <cell r="Z132" t="str">
            <v>OK</v>
          </cell>
          <cell r="AB132" t="str">
            <v>OK</v>
          </cell>
          <cell r="AC132" t="str">
            <v>OK</v>
          </cell>
          <cell r="AD132" t="str">
            <v>OK</v>
          </cell>
          <cell r="AE132" t="str">
            <v>OK</v>
          </cell>
          <cell r="AF132" t="str">
            <v>OK</v>
          </cell>
          <cell r="AG132" t="str">
            <v>OK</v>
          </cell>
          <cell r="AH132" t="str">
            <v>OK</v>
          </cell>
          <cell r="AI132" t="str">
            <v>OK</v>
          </cell>
          <cell r="AJ132" t="str">
            <v>OK</v>
          </cell>
          <cell r="AK132" t="str">
            <v>OK</v>
          </cell>
          <cell r="AM132" t="str">
            <v>OK</v>
          </cell>
          <cell r="AN132" t="str">
            <v>OK</v>
          </cell>
          <cell r="AO132" t="str">
            <v>OK</v>
          </cell>
          <cell r="AP132" t="str">
            <v>OK</v>
          </cell>
          <cell r="AQ132" t="str">
            <v>OK</v>
          </cell>
        </row>
        <row r="135">
          <cell r="B135">
            <v>36208</v>
          </cell>
          <cell r="C135">
            <v>2476</v>
          </cell>
          <cell r="D135">
            <v>0</v>
          </cell>
          <cell r="E135">
            <v>1385</v>
          </cell>
          <cell r="F135">
            <v>32347</v>
          </cell>
          <cell r="G135">
            <v>2054</v>
          </cell>
          <cell r="H135">
            <v>4060</v>
          </cell>
          <cell r="I135">
            <v>2640</v>
          </cell>
          <cell r="J135">
            <v>4425</v>
          </cell>
          <cell r="K135">
            <v>4925</v>
          </cell>
          <cell r="L135">
            <v>4190</v>
          </cell>
          <cell r="M135">
            <v>3030</v>
          </cell>
          <cell r="N135">
            <v>5476</v>
          </cell>
          <cell r="O135">
            <v>1547</v>
          </cell>
          <cell r="Q135">
            <v>642</v>
          </cell>
          <cell r="R135">
            <v>0</v>
          </cell>
          <cell r="S135">
            <v>0</v>
          </cell>
          <cell r="T135">
            <v>16517</v>
          </cell>
          <cell r="U135">
            <v>464</v>
          </cell>
          <cell r="V135">
            <v>2033</v>
          </cell>
          <cell r="W135">
            <v>1573</v>
          </cell>
          <cell r="X135">
            <v>2556</v>
          </cell>
          <cell r="Y135">
            <v>2350</v>
          </cell>
          <cell r="Z135">
            <v>2418</v>
          </cell>
          <cell r="AB135">
            <v>1634</v>
          </cell>
          <cell r="AC135">
            <v>459</v>
          </cell>
          <cell r="AD135">
            <v>19049</v>
          </cell>
          <cell r="AE135">
            <v>1834</v>
          </cell>
          <cell r="AF135">
            <v>0</v>
          </cell>
          <cell r="AG135">
            <v>1385</v>
          </cell>
          <cell r="AH135">
            <v>15830</v>
          </cell>
          <cell r="AI135">
            <v>1590</v>
          </cell>
          <cell r="AJ135">
            <v>2027</v>
          </cell>
          <cell r="AK135">
            <v>1067</v>
          </cell>
          <cell r="AM135">
            <v>2575</v>
          </cell>
          <cell r="AN135">
            <v>1772</v>
          </cell>
          <cell r="AO135">
            <v>0</v>
          </cell>
          <cell r="AP135">
            <v>3842</v>
          </cell>
          <cell r="AQ135">
            <v>1088</v>
          </cell>
        </row>
        <row r="136">
          <cell r="B136">
            <v>1772</v>
          </cell>
          <cell r="C136">
            <v>0</v>
          </cell>
          <cell r="D136">
            <v>0</v>
          </cell>
          <cell r="E136">
            <v>0</v>
          </cell>
          <cell r="F136">
            <v>1772</v>
          </cell>
          <cell r="G136">
            <v>565</v>
          </cell>
          <cell r="H136">
            <v>0</v>
          </cell>
          <cell r="I136">
            <v>0</v>
          </cell>
          <cell r="J136">
            <v>0</v>
          </cell>
          <cell r="K136">
            <v>0</v>
          </cell>
          <cell r="L136">
            <v>0</v>
          </cell>
          <cell r="M136">
            <v>0</v>
          </cell>
          <cell r="N136">
            <v>1207</v>
          </cell>
          <cell r="O136">
            <v>0</v>
          </cell>
          <cell r="Q136">
            <v>0</v>
          </cell>
          <cell r="R136">
            <v>0</v>
          </cell>
          <cell r="S136">
            <v>0</v>
          </cell>
          <cell r="T136">
            <v>599</v>
          </cell>
          <cell r="U136">
            <v>0</v>
          </cell>
          <cell r="V136">
            <v>0</v>
          </cell>
          <cell r="W136">
            <v>0</v>
          </cell>
          <cell r="X136">
            <v>0</v>
          </cell>
          <cell r="Y136">
            <v>0</v>
          </cell>
          <cell r="Z136">
            <v>0</v>
          </cell>
          <cell r="AB136">
            <v>599</v>
          </cell>
          <cell r="AC136">
            <v>0</v>
          </cell>
          <cell r="AD136">
            <v>1173</v>
          </cell>
          <cell r="AE136">
            <v>0</v>
          </cell>
          <cell r="AF136">
            <v>0</v>
          </cell>
          <cell r="AG136">
            <v>0</v>
          </cell>
          <cell r="AH136">
            <v>1173</v>
          </cell>
          <cell r="AI136">
            <v>565</v>
          </cell>
          <cell r="AJ136">
            <v>0</v>
          </cell>
          <cell r="AK136">
            <v>0</v>
          </cell>
          <cell r="AM136">
            <v>0</v>
          </cell>
          <cell r="AN136">
            <v>0</v>
          </cell>
          <cell r="AO136">
            <v>0</v>
          </cell>
          <cell r="AP136">
            <v>608</v>
          </cell>
          <cell r="AQ136">
            <v>0</v>
          </cell>
        </row>
        <row r="137">
          <cell r="B137">
            <v>1714</v>
          </cell>
          <cell r="C137">
            <v>0</v>
          </cell>
          <cell r="D137">
            <v>0</v>
          </cell>
          <cell r="E137">
            <v>0</v>
          </cell>
          <cell r="F137">
            <v>1714</v>
          </cell>
          <cell r="G137">
            <v>0</v>
          </cell>
          <cell r="H137">
            <v>515</v>
          </cell>
          <cell r="I137">
            <v>0</v>
          </cell>
          <cell r="J137">
            <v>0</v>
          </cell>
          <cell r="K137">
            <v>0</v>
          </cell>
          <cell r="L137">
            <v>470</v>
          </cell>
          <cell r="M137">
            <v>729</v>
          </cell>
          <cell r="N137">
            <v>0</v>
          </cell>
          <cell r="O137">
            <v>0</v>
          </cell>
          <cell r="Q137">
            <v>0</v>
          </cell>
          <cell r="R137">
            <v>0</v>
          </cell>
          <cell r="S137">
            <v>0</v>
          </cell>
          <cell r="T137">
            <v>1714</v>
          </cell>
          <cell r="U137">
            <v>0</v>
          </cell>
          <cell r="V137">
            <v>515</v>
          </cell>
          <cell r="W137">
            <v>0</v>
          </cell>
          <cell r="X137">
            <v>0</v>
          </cell>
          <cell r="Y137">
            <v>0</v>
          </cell>
          <cell r="Z137">
            <v>470</v>
          </cell>
          <cell r="AB137">
            <v>0</v>
          </cell>
          <cell r="AC137">
            <v>0</v>
          </cell>
          <cell r="AD137">
            <v>0</v>
          </cell>
          <cell r="AE137">
            <v>0</v>
          </cell>
          <cell r="AF137">
            <v>0</v>
          </cell>
          <cell r="AG137">
            <v>0</v>
          </cell>
          <cell r="AH137">
            <v>0</v>
          </cell>
          <cell r="AI137">
            <v>0</v>
          </cell>
          <cell r="AJ137">
            <v>0</v>
          </cell>
          <cell r="AK137">
            <v>0</v>
          </cell>
          <cell r="AM137">
            <v>0</v>
          </cell>
          <cell r="AN137">
            <v>0</v>
          </cell>
          <cell r="AO137">
            <v>0</v>
          </cell>
          <cell r="AP137">
            <v>0</v>
          </cell>
          <cell r="AQ137">
            <v>0</v>
          </cell>
        </row>
        <row r="138">
          <cell r="B138">
            <v>7116</v>
          </cell>
          <cell r="C138">
            <v>0</v>
          </cell>
          <cell r="D138">
            <v>0</v>
          </cell>
          <cell r="E138">
            <v>873</v>
          </cell>
          <cell r="F138">
            <v>6243</v>
          </cell>
          <cell r="G138">
            <v>0</v>
          </cell>
          <cell r="H138">
            <v>1676</v>
          </cell>
          <cell r="I138">
            <v>0</v>
          </cell>
          <cell r="J138">
            <v>0</v>
          </cell>
          <cell r="K138">
            <v>2364</v>
          </cell>
          <cell r="L138">
            <v>0</v>
          </cell>
          <cell r="M138">
            <v>763</v>
          </cell>
          <cell r="N138">
            <v>1440</v>
          </cell>
          <cell r="O138">
            <v>0</v>
          </cell>
          <cell r="Q138">
            <v>0</v>
          </cell>
          <cell r="R138">
            <v>0</v>
          </cell>
          <cell r="S138">
            <v>0</v>
          </cell>
          <cell r="T138">
            <v>2771</v>
          </cell>
          <cell r="U138">
            <v>0</v>
          </cell>
          <cell r="V138">
            <v>999</v>
          </cell>
          <cell r="W138">
            <v>0</v>
          </cell>
          <cell r="X138">
            <v>0</v>
          </cell>
          <cell r="Y138">
            <v>560</v>
          </cell>
          <cell r="Z138">
            <v>0</v>
          </cell>
          <cell r="AB138">
            <v>449</v>
          </cell>
          <cell r="AC138">
            <v>0</v>
          </cell>
          <cell r="AD138">
            <v>4345</v>
          </cell>
          <cell r="AE138">
            <v>0</v>
          </cell>
          <cell r="AF138">
            <v>0</v>
          </cell>
          <cell r="AG138">
            <v>873</v>
          </cell>
          <cell r="AH138">
            <v>3472</v>
          </cell>
          <cell r="AI138">
            <v>0</v>
          </cell>
          <cell r="AJ138">
            <v>677</v>
          </cell>
          <cell r="AK138">
            <v>0</v>
          </cell>
          <cell r="AM138">
            <v>1804</v>
          </cell>
          <cell r="AN138">
            <v>0</v>
          </cell>
          <cell r="AO138">
            <v>0</v>
          </cell>
          <cell r="AP138">
            <v>991</v>
          </cell>
          <cell r="AQ138">
            <v>0</v>
          </cell>
        </row>
        <row r="139">
          <cell r="B139">
            <v>0</v>
          </cell>
          <cell r="C139">
            <v>0</v>
          </cell>
          <cell r="D139">
            <v>0</v>
          </cell>
          <cell r="E139">
            <v>0</v>
          </cell>
          <cell r="F139">
            <v>0</v>
          </cell>
          <cell r="G139">
            <v>0</v>
          </cell>
          <cell r="H139">
            <v>0</v>
          </cell>
          <cell r="I139">
            <v>0</v>
          </cell>
          <cell r="J139">
            <v>0</v>
          </cell>
          <cell r="K139">
            <v>0</v>
          </cell>
          <cell r="L139">
            <v>0</v>
          </cell>
          <cell r="M139">
            <v>0</v>
          </cell>
          <cell r="N139">
            <v>0</v>
          </cell>
          <cell r="O139">
            <v>0</v>
          </cell>
          <cell r="Q139">
            <v>0</v>
          </cell>
          <cell r="R139">
            <v>0</v>
          </cell>
          <cell r="S139">
            <v>0</v>
          </cell>
          <cell r="T139">
            <v>0</v>
          </cell>
          <cell r="U139">
            <v>0</v>
          </cell>
          <cell r="V139">
            <v>0</v>
          </cell>
          <cell r="W139">
            <v>0</v>
          </cell>
          <cell r="X139">
            <v>0</v>
          </cell>
          <cell r="Y139">
            <v>0</v>
          </cell>
          <cell r="Z139">
            <v>0</v>
          </cell>
          <cell r="AB139">
            <v>0</v>
          </cell>
          <cell r="AC139">
            <v>0</v>
          </cell>
          <cell r="AD139">
            <v>0</v>
          </cell>
          <cell r="AE139">
            <v>0</v>
          </cell>
          <cell r="AF139">
            <v>0</v>
          </cell>
          <cell r="AG139">
            <v>0</v>
          </cell>
          <cell r="AH139">
            <v>0</v>
          </cell>
          <cell r="AI139">
            <v>0</v>
          </cell>
          <cell r="AJ139">
            <v>0</v>
          </cell>
          <cell r="AK139">
            <v>0</v>
          </cell>
          <cell r="AM139">
            <v>0</v>
          </cell>
          <cell r="AN139">
            <v>0</v>
          </cell>
          <cell r="AO139">
            <v>0</v>
          </cell>
          <cell r="AP139">
            <v>0</v>
          </cell>
          <cell r="AQ139">
            <v>0</v>
          </cell>
        </row>
        <row r="140">
          <cell r="B140">
            <v>25606</v>
          </cell>
          <cell r="C140">
            <v>2476</v>
          </cell>
          <cell r="D140">
            <v>0</v>
          </cell>
          <cell r="E140">
            <v>512</v>
          </cell>
          <cell r="F140">
            <v>22618</v>
          </cell>
          <cell r="G140">
            <v>1489</v>
          </cell>
          <cell r="H140">
            <v>1869</v>
          </cell>
          <cell r="I140">
            <v>2640</v>
          </cell>
          <cell r="J140">
            <v>4425</v>
          </cell>
          <cell r="K140">
            <v>2561</v>
          </cell>
          <cell r="L140">
            <v>3720</v>
          </cell>
          <cell r="M140">
            <v>1538</v>
          </cell>
          <cell r="N140">
            <v>2829</v>
          </cell>
          <cell r="O140">
            <v>1547</v>
          </cell>
          <cell r="Q140">
            <v>642</v>
          </cell>
          <cell r="R140">
            <v>0</v>
          </cell>
          <cell r="S140">
            <v>0</v>
          </cell>
          <cell r="T140">
            <v>11433</v>
          </cell>
          <cell r="U140">
            <v>464</v>
          </cell>
          <cell r="V140">
            <v>519</v>
          </cell>
          <cell r="W140">
            <v>1573</v>
          </cell>
          <cell r="X140">
            <v>2556</v>
          </cell>
          <cell r="Y140">
            <v>1790</v>
          </cell>
          <cell r="Z140">
            <v>1948</v>
          </cell>
          <cell r="AB140">
            <v>586</v>
          </cell>
          <cell r="AC140">
            <v>459</v>
          </cell>
          <cell r="AD140">
            <v>13531</v>
          </cell>
          <cell r="AE140">
            <v>1834</v>
          </cell>
          <cell r="AF140">
            <v>0</v>
          </cell>
          <cell r="AG140">
            <v>512</v>
          </cell>
          <cell r="AH140">
            <v>11185</v>
          </cell>
          <cell r="AI140">
            <v>1025</v>
          </cell>
          <cell r="AJ140">
            <v>1350</v>
          </cell>
          <cell r="AK140">
            <v>1067</v>
          </cell>
          <cell r="AM140">
            <v>771</v>
          </cell>
          <cell r="AN140">
            <v>1772</v>
          </cell>
          <cell r="AO140">
            <v>0</v>
          </cell>
          <cell r="AP140">
            <v>2243</v>
          </cell>
          <cell r="AQ140">
            <v>1088</v>
          </cell>
        </row>
        <row r="141">
          <cell r="B141">
            <v>0</v>
          </cell>
          <cell r="C141">
            <v>0</v>
          </cell>
          <cell r="D141">
            <v>0</v>
          </cell>
          <cell r="E141">
            <v>0</v>
          </cell>
          <cell r="F141">
            <v>0</v>
          </cell>
          <cell r="G141">
            <v>0</v>
          </cell>
          <cell r="H141">
            <v>0</v>
          </cell>
          <cell r="I141">
            <v>0</v>
          </cell>
          <cell r="J141">
            <v>0</v>
          </cell>
          <cell r="K141">
            <v>0</v>
          </cell>
          <cell r="L141">
            <v>0</v>
          </cell>
          <cell r="M141">
            <v>0</v>
          </cell>
          <cell r="N141">
            <v>0</v>
          </cell>
          <cell r="O141">
            <v>0</v>
          </cell>
          <cell r="Q141">
            <v>0</v>
          </cell>
          <cell r="R141">
            <v>0</v>
          </cell>
          <cell r="S141">
            <v>0</v>
          </cell>
          <cell r="T141">
            <v>0</v>
          </cell>
          <cell r="U141">
            <v>0</v>
          </cell>
          <cell r="V141">
            <v>0</v>
          </cell>
          <cell r="W141">
            <v>0</v>
          </cell>
          <cell r="X141">
            <v>0</v>
          </cell>
          <cell r="Y141">
            <v>0</v>
          </cell>
          <cell r="Z141">
            <v>0</v>
          </cell>
          <cell r="AB141">
            <v>0</v>
          </cell>
          <cell r="AC141">
            <v>0</v>
          </cell>
          <cell r="AD141">
            <v>0</v>
          </cell>
          <cell r="AE141">
            <v>0</v>
          </cell>
          <cell r="AF141">
            <v>0</v>
          </cell>
          <cell r="AG141">
            <v>0</v>
          </cell>
          <cell r="AH141">
            <v>0</v>
          </cell>
          <cell r="AI141">
            <v>0</v>
          </cell>
          <cell r="AJ141">
            <v>0</v>
          </cell>
          <cell r="AK141">
            <v>0</v>
          </cell>
          <cell r="AM141">
            <v>0</v>
          </cell>
          <cell r="AN141">
            <v>0</v>
          </cell>
          <cell r="AO141">
            <v>0</v>
          </cell>
          <cell r="AP141">
            <v>0</v>
          </cell>
          <cell r="AQ141">
            <v>0</v>
          </cell>
        </row>
        <row r="143">
          <cell r="B143">
            <v>0.19653115333627927</v>
          </cell>
          <cell r="C143">
            <v>0</v>
          </cell>
          <cell r="D143">
            <v>0</v>
          </cell>
          <cell r="E143">
            <v>0.63032490974729238</v>
          </cell>
          <cell r="F143">
            <v>0.19300089652827154</v>
          </cell>
          <cell r="G143">
            <v>0</v>
          </cell>
          <cell r="H143">
            <v>0.412807881773399</v>
          </cell>
          <cell r="I143">
            <v>0</v>
          </cell>
          <cell r="J143">
            <v>0</v>
          </cell>
          <cell r="K143">
            <v>0.48</v>
          </cell>
          <cell r="L143">
            <v>0</v>
          </cell>
          <cell r="M143">
            <v>0.2518151815181518</v>
          </cell>
          <cell r="N143">
            <v>0.26296566837107377</v>
          </cell>
          <cell r="O143">
            <v>0</v>
          </cell>
          <cell r="Q143">
            <v>0</v>
          </cell>
          <cell r="R143">
            <v>0</v>
          </cell>
          <cell r="S143">
            <v>0</v>
          </cell>
          <cell r="T143">
            <v>0.1677665435611794</v>
          </cell>
          <cell r="U143">
            <v>0</v>
          </cell>
          <cell r="V143">
            <v>0.49139203148057059</v>
          </cell>
          <cell r="W143">
            <v>0</v>
          </cell>
          <cell r="X143">
            <v>0</v>
          </cell>
          <cell r="Y143">
            <v>0.23829787234042554</v>
          </cell>
          <cell r="Z143">
            <v>0</v>
          </cell>
          <cell r="AB143">
            <v>0.2747858017135863</v>
          </cell>
          <cell r="AC143">
            <v>0</v>
          </cell>
          <cell r="AD143">
            <v>0.2280959630426794</v>
          </cell>
          <cell r="AE143">
            <v>0</v>
          </cell>
          <cell r="AF143">
            <v>0</v>
          </cell>
          <cell r="AG143">
            <v>0.63032490974729238</v>
          </cell>
          <cell r="AH143">
            <v>0.21933038534428301</v>
          </cell>
          <cell r="AI143">
            <v>0</v>
          </cell>
          <cell r="AJ143">
            <v>0.33399111988159841</v>
          </cell>
          <cell r="AK143">
            <v>0</v>
          </cell>
          <cell r="AM143">
            <v>0.70058252427184464</v>
          </cell>
          <cell r="AN143">
            <v>0</v>
          </cell>
          <cell r="AO143">
            <v>0</v>
          </cell>
          <cell r="AP143">
            <v>0.25793857365955231</v>
          </cell>
          <cell r="AQ143">
            <v>0</v>
          </cell>
        </row>
        <row r="144">
          <cell r="B144">
            <v>0.75452938577110029</v>
          </cell>
          <cell r="C144">
            <v>1</v>
          </cell>
          <cell r="D144">
            <v>0</v>
          </cell>
          <cell r="E144">
            <v>0.36967509025270756</v>
          </cell>
          <cell r="F144">
            <v>0.75221813460289977</v>
          </cell>
          <cell r="G144">
            <v>0.72492697176241483</v>
          </cell>
          <cell r="H144">
            <v>0.587192118226601</v>
          </cell>
          <cell r="I144">
            <v>1</v>
          </cell>
          <cell r="J144">
            <v>1</v>
          </cell>
          <cell r="K144">
            <v>0.52</v>
          </cell>
          <cell r="L144">
            <v>1</v>
          </cell>
          <cell r="M144">
            <v>0.74818481848184815</v>
          </cell>
          <cell r="N144">
            <v>0.51661796932067205</v>
          </cell>
          <cell r="O144">
            <v>1</v>
          </cell>
          <cell r="Q144">
            <v>1</v>
          </cell>
          <cell r="R144">
            <v>0</v>
          </cell>
          <cell r="S144">
            <v>0</v>
          </cell>
          <cell r="T144">
            <v>0.79596779076103408</v>
          </cell>
          <cell r="U144">
            <v>1</v>
          </cell>
          <cell r="V144">
            <v>0.50860796851942947</v>
          </cell>
          <cell r="W144">
            <v>1</v>
          </cell>
          <cell r="X144">
            <v>1</v>
          </cell>
          <cell r="Y144">
            <v>0.76170212765957446</v>
          </cell>
          <cell r="Z144">
            <v>1</v>
          </cell>
          <cell r="AB144">
            <v>0.35862913096695226</v>
          </cell>
          <cell r="AC144">
            <v>1</v>
          </cell>
          <cell r="AD144">
            <v>0.71032600136490109</v>
          </cell>
          <cell r="AE144">
            <v>1</v>
          </cell>
          <cell r="AF144">
            <v>0</v>
          </cell>
          <cell r="AG144">
            <v>0.36967509025270756</v>
          </cell>
          <cell r="AH144">
            <v>0.70656980416929882</v>
          </cell>
          <cell r="AI144">
            <v>0.64465408805031443</v>
          </cell>
          <cell r="AJ144">
            <v>0.66600888011840154</v>
          </cell>
          <cell r="AK144">
            <v>1</v>
          </cell>
          <cell r="AM144">
            <v>0.29941747572815536</v>
          </cell>
          <cell r="AN144">
            <v>1</v>
          </cell>
          <cell r="AO144">
            <v>0</v>
          </cell>
          <cell r="AP144">
            <v>0.58381051535658512</v>
          </cell>
          <cell r="AQ144">
            <v>1</v>
          </cell>
        </row>
        <row r="145">
          <cell r="B145">
            <v>4.8939460892620412E-2</v>
          </cell>
          <cell r="C145">
            <v>0</v>
          </cell>
          <cell r="D145">
            <v>0</v>
          </cell>
          <cell r="E145">
            <v>0</v>
          </cell>
          <cell r="F145">
            <v>5.478096886882864E-2</v>
          </cell>
          <cell r="G145">
            <v>0.27507302823758523</v>
          </cell>
          <cell r="H145">
            <v>0</v>
          </cell>
          <cell r="I145">
            <v>0</v>
          </cell>
          <cell r="J145">
            <v>0</v>
          </cell>
          <cell r="K145">
            <v>0</v>
          </cell>
          <cell r="L145">
            <v>0</v>
          </cell>
          <cell r="M145">
            <v>0</v>
          </cell>
          <cell r="N145">
            <v>0.2204163623082542</v>
          </cell>
          <cell r="O145">
            <v>0</v>
          </cell>
          <cell r="Q145">
            <v>0</v>
          </cell>
          <cell r="R145">
            <v>0</v>
          </cell>
          <cell r="S145">
            <v>0</v>
          </cell>
          <cell r="T145">
            <v>3.6265665677786524E-2</v>
          </cell>
          <cell r="U145">
            <v>0</v>
          </cell>
          <cell r="V145">
            <v>0</v>
          </cell>
          <cell r="W145">
            <v>0</v>
          </cell>
          <cell r="X145">
            <v>0</v>
          </cell>
          <cell r="Y145">
            <v>0</v>
          </cell>
          <cell r="Z145">
            <v>0</v>
          </cell>
          <cell r="AB145">
            <v>0.36658506731946144</v>
          </cell>
          <cell r="AC145">
            <v>0</v>
          </cell>
          <cell r="AD145">
            <v>6.1578035592419547E-2</v>
          </cell>
          <cell r="AE145">
            <v>0</v>
          </cell>
          <cell r="AF145">
            <v>0</v>
          </cell>
          <cell r="AG145">
            <v>0</v>
          </cell>
          <cell r="AH145">
            <v>7.4099810486418199E-2</v>
          </cell>
          <cell r="AI145">
            <v>0.35534591194968551</v>
          </cell>
          <cell r="AJ145">
            <v>0</v>
          </cell>
          <cell r="AK145">
            <v>0</v>
          </cell>
          <cell r="AM145">
            <v>0</v>
          </cell>
          <cell r="AN145">
            <v>0</v>
          </cell>
          <cell r="AO145">
            <v>0</v>
          </cell>
          <cell r="AP145">
            <v>0.15825091098386257</v>
          </cell>
          <cell r="AQ145">
            <v>0</v>
          </cell>
        </row>
        <row r="147">
          <cell r="B147" t="str">
            <v>OK</v>
          </cell>
          <cell r="C147" t="str">
            <v>OK</v>
          </cell>
          <cell r="D147" t="str">
            <v>OK</v>
          </cell>
          <cell r="E147" t="str">
            <v>OK</v>
          </cell>
          <cell r="F147" t="str">
            <v>OK</v>
          </cell>
          <cell r="G147" t="str">
            <v>OK</v>
          </cell>
          <cell r="H147" t="str">
            <v>OK</v>
          </cell>
          <cell r="I147" t="str">
            <v>OK</v>
          </cell>
          <cell r="J147" t="str">
            <v>OK</v>
          </cell>
          <cell r="K147" t="str">
            <v>OK</v>
          </cell>
          <cell r="L147" t="str">
            <v>OK</v>
          </cell>
          <cell r="M147" t="str">
            <v>OK</v>
          </cell>
          <cell r="N147" t="str">
            <v>OK</v>
          </cell>
          <cell r="O147" t="str">
            <v>OK</v>
          </cell>
          <cell r="Q147" t="str">
            <v>OK</v>
          </cell>
          <cell r="R147" t="str">
            <v>OK</v>
          </cell>
          <cell r="S147" t="str">
            <v>OK</v>
          </cell>
          <cell r="T147" t="str">
            <v>OK</v>
          </cell>
          <cell r="U147" t="str">
            <v>OK</v>
          </cell>
          <cell r="V147" t="str">
            <v>OK</v>
          </cell>
          <cell r="W147" t="str">
            <v>OK</v>
          </cell>
          <cell r="X147" t="str">
            <v>OK</v>
          </cell>
          <cell r="Y147" t="str">
            <v>OK</v>
          </cell>
          <cell r="Z147" t="str">
            <v>OK</v>
          </cell>
          <cell r="AB147" t="str">
            <v>OK</v>
          </cell>
          <cell r="AC147" t="str">
            <v>OK</v>
          </cell>
          <cell r="AD147" t="str">
            <v>OK</v>
          </cell>
          <cell r="AE147" t="str">
            <v>OK</v>
          </cell>
          <cell r="AF147" t="str">
            <v>OK</v>
          </cell>
          <cell r="AG147" t="str">
            <v>OK</v>
          </cell>
          <cell r="AH147" t="str">
            <v>OK</v>
          </cell>
          <cell r="AI147" t="str">
            <v>OK</v>
          </cell>
          <cell r="AJ147" t="str">
            <v>OK</v>
          </cell>
          <cell r="AK147" t="str">
            <v>OK</v>
          </cell>
          <cell r="AM147" t="str">
            <v>OK</v>
          </cell>
          <cell r="AN147" t="str">
            <v>OK</v>
          </cell>
          <cell r="AO147" t="str">
            <v>OK</v>
          </cell>
          <cell r="AP147" t="str">
            <v>OK</v>
          </cell>
          <cell r="AQ147" t="str">
            <v>OK</v>
          </cell>
        </row>
        <row r="150">
          <cell r="B150">
            <v>418160</v>
          </cell>
          <cell r="C150">
            <v>25522</v>
          </cell>
          <cell r="D150">
            <v>34280</v>
          </cell>
          <cell r="E150">
            <v>16532</v>
          </cell>
          <cell r="F150">
            <v>341826</v>
          </cell>
          <cell r="G150">
            <v>22236</v>
          </cell>
          <cell r="H150">
            <v>39019</v>
          </cell>
          <cell r="I150">
            <v>38788</v>
          </cell>
          <cell r="J150">
            <v>29915</v>
          </cell>
          <cell r="K150">
            <v>38439</v>
          </cell>
          <cell r="L150">
            <v>40057</v>
          </cell>
          <cell r="M150">
            <v>48637</v>
          </cell>
          <cell r="N150">
            <v>50331</v>
          </cell>
          <cell r="O150">
            <v>34404</v>
          </cell>
          <cell r="Q150">
            <v>12090</v>
          </cell>
          <cell r="R150">
            <v>19357</v>
          </cell>
          <cell r="S150">
            <v>8775</v>
          </cell>
          <cell r="T150">
            <v>183799</v>
          </cell>
          <cell r="U150">
            <v>9527</v>
          </cell>
          <cell r="V150">
            <v>18121</v>
          </cell>
          <cell r="W150">
            <v>20370</v>
          </cell>
          <cell r="X150">
            <v>16076</v>
          </cell>
          <cell r="Y150">
            <v>23408</v>
          </cell>
          <cell r="Z150">
            <v>19886</v>
          </cell>
          <cell r="AB150">
            <v>28236</v>
          </cell>
          <cell r="AC150">
            <v>19728</v>
          </cell>
          <cell r="AD150">
            <v>194139</v>
          </cell>
          <cell r="AE150">
            <v>13432</v>
          </cell>
          <cell r="AF150">
            <v>14923</v>
          </cell>
          <cell r="AG150">
            <v>7757</v>
          </cell>
          <cell r="AH150">
            <v>158027</v>
          </cell>
          <cell r="AI150">
            <v>12709</v>
          </cell>
          <cell r="AJ150">
            <v>20898</v>
          </cell>
          <cell r="AK150">
            <v>18418</v>
          </cell>
          <cell r="AM150">
            <v>15031</v>
          </cell>
          <cell r="AN150">
            <v>20171</v>
          </cell>
          <cell r="AO150">
            <v>20190</v>
          </cell>
          <cell r="AP150">
            <v>22095</v>
          </cell>
          <cell r="AQ150">
            <v>14676</v>
          </cell>
        </row>
        <row r="151">
          <cell r="B151">
            <v>112461</v>
          </cell>
          <cell r="C151">
            <v>5845</v>
          </cell>
          <cell r="D151">
            <v>10488</v>
          </cell>
          <cell r="E151">
            <v>1634</v>
          </cell>
          <cell r="F151">
            <v>94494</v>
          </cell>
          <cell r="G151">
            <v>3745</v>
          </cell>
          <cell r="H151">
            <v>8028</v>
          </cell>
          <cell r="I151">
            <v>14678</v>
          </cell>
          <cell r="J151">
            <v>9933</v>
          </cell>
          <cell r="K151">
            <v>15040</v>
          </cell>
          <cell r="L151">
            <v>9356</v>
          </cell>
          <cell r="M151">
            <v>11893</v>
          </cell>
          <cell r="N151">
            <v>13163</v>
          </cell>
          <cell r="O151">
            <v>8658</v>
          </cell>
          <cell r="Q151">
            <v>4030</v>
          </cell>
          <cell r="R151">
            <v>6416</v>
          </cell>
          <cell r="S151">
            <v>1204</v>
          </cell>
          <cell r="T151">
            <v>46806</v>
          </cell>
          <cell r="U151">
            <v>1488</v>
          </cell>
          <cell r="V151">
            <v>3197</v>
          </cell>
          <cell r="W151">
            <v>6190</v>
          </cell>
          <cell r="X151">
            <v>4749</v>
          </cell>
          <cell r="Y151">
            <v>10834</v>
          </cell>
          <cell r="Z151">
            <v>5357</v>
          </cell>
          <cell r="AB151">
            <v>7241</v>
          </cell>
          <cell r="AC151">
            <v>2851</v>
          </cell>
          <cell r="AD151">
            <v>54005</v>
          </cell>
          <cell r="AE151">
            <v>1815</v>
          </cell>
          <cell r="AF151">
            <v>4072</v>
          </cell>
          <cell r="AG151">
            <v>430</v>
          </cell>
          <cell r="AH151">
            <v>47688</v>
          </cell>
          <cell r="AI151">
            <v>2257</v>
          </cell>
          <cell r="AJ151">
            <v>4831</v>
          </cell>
          <cell r="AK151">
            <v>8488</v>
          </cell>
          <cell r="AM151">
            <v>4206</v>
          </cell>
          <cell r="AN151">
            <v>3999</v>
          </cell>
          <cell r="AO151">
            <v>6994</v>
          </cell>
          <cell r="AP151">
            <v>5922</v>
          </cell>
          <cell r="AQ151">
            <v>5807</v>
          </cell>
        </row>
        <row r="152">
          <cell r="B152">
            <v>91151</v>
          </cell>
          <cell r="C152">
            <v>2324</v>
          </cell>
          <cell r="D152">
            <v>8986</v>
          </cell>
          <cell r="E152">
            <v>3029</v>
          </cell>
          <cell r="F152">
            <v>76812</v>
          </cell>
          <cell r="G152">
            <v>6386</v>
          </cell>
          <cell r="H152">
            <v>8520</v>
          </cell>
          <cell r="I152">
            <v>7743</v>
          </cell>
          <cell r="J152">
            <v>10231</v>
          </cell>
          <cell r="K152">
            <v>5865</v>
          </cell>
          <cell r="L152">
            <v>8330</v>
          </cell>
          <cell r="M152">
            <v>11173</v>
          </cell>
          <cell r="N152">
            <v>9618</v>
          </cell>
          <cell r="O152">
            <v>8946</v>
          </cell>
          <cell r="Q152">
            <v>1810</v>
          </cell>
          <cell r="R152">
            <v>3832</v>
          </cell>
          <cell r="S152">
            <v>1465</v>
          </cell>
          <cell r="T152">
            <v>44851</v>
          </cell>
          <cell r="U152">
            <v>2348</v>
          </cell>
          <cell r="V152">
            <v>6075</v>
          </cell>
          <cell r="W152">
            <v>4709</v>
          </cell>
          <cell r="X152">
            <v>6610</v>
          </cell>
          <cell r="Y152">
            <v>3365</v>
          </cell>
          <cell r="Z152">
            <v>4008</v>
          </cell>
          <cell r="AB152">
            <v>5896</v>
          </cell>
          <cell r="AC152">
            <v>6611</v>
          </cell>
          <cell r="AD152">
            <v>39193</v>
          </cell>
          <cell r="AE152">
            <v>514</v>
          </cell>
          <cell r="AF152">
            <v>5154</v>
          </cell>
          <cell r="AG152">
            <v>1564</v>
          </cell>
          <cell r="AH152">
            <v>31961</v>
          </cell>
          <cell r="AI152">
            <v>4038</v>
          </cell>
          <cell r="AJ152">
            <v>2445</v>
          </cell>
          <cell r="AK152">
            <v>3034</v>
          </cell>
          <cell r="AM152">
            <v>2500</v>
          </cell>
          <cell r="AN152">
            <v>4322</v>
          </cell>
          <cell r="AO152">
            <v>5944</v>
          </cell>
          <cell r="AP152">
            <v>3722</v>
          </cell>
          <cell r="AQ152">
            <v>2335</v>
          </cell>
        </row>
        <row r="153">
          <cell r="B153">
            <v>190971</v>
          </cell>
          <cell r="C153">
            <v>15179</v>
          </cell>
          <cell r="D153">
            <v>13812</v>
          </cell>
          <cell r="E153">
            <v>11409</v>
          </cell>
          <cell r="F153">
            <v>150571</v>
          </cell>
          <cell r="G153">
            <v>8733</v>
          </cell>
          <cell r="H153">
            <v>19164</v>
          </cell>
          <cell r="I153">
            <v>12475</v>
          </cell>
          <cell r="J153">
            <v>9751</v>
          </cell>
          <cell r="K153">
            <v>14765</v>
          </cell>
          <cell r="L153">
            <v>21325</v>
          </cell>
          <cell r="M153">
            <v>22235</v>
          </cell>
          <cell r="N153">
            <v>26395</v>
          </cell>
          <cell r="O153">
            <v>15728</v>
          </cell>
          <cell r="Q153">
            <v>5593</v>
          </cell>
          <cell r="R153">
            <v>8115</v>
          </cell>
          <cell r="S153">
            <v>6106</v>
          </cell>
          <cell r="T153">
            <v>83267</v>
          </cell>
          <cell r="U153">
            <v>5224</v>
          </cell>
          <cell r="V153">
            <v>7850</v>
          </cell>
          <cell r="W153">
            <v>7762</v>
          </cell>
          <cell r="X153">
            <v>4717</v>
          </cell>
          <cell r="Y153">
            <v>7597</v>
          </cell>
          <cell r="Z153">
            <v>10048</v>
          </cell>
          <cell r="AB153">
            <v>13944</v>
          </cell>
          <cell r="AC153">
            <v>9746</v>
          </cell>
          <cell r="AD153">
            <v>87890</v>
          </cell>
          <cell r="AE153">
            <v>9586</v>
          </cell>
          <cell r="AF153">
            <v>5697</v>
          </cell>
          <cell r="AG153">
            <v>5303</v>
          </cell>
          <cell r="AH153">
            <v>67304</v>
          </cell>
          <cell r="AI153">
            <v>3509</v>
          </cell>
          <cell r="AJ153">
            <v>11314</v>
          </cell>
          <cell r="AK153">
            <v>4713</v>
          </cell>
          <cell r="AM153">
            <v>7168</v>
          </cell>
          <cell r="AN153">
            <v>11277</v>
          </cell>
          <cell r="AO153">
            <v>5856</v>
          </cell>
          <cell r="AP153">
            <v>12451</v>
          </cell>
          <cell r="AQ153">
            <v>5982</v>
          </cell>
        </row>
        <row r="154">
          <cell r="B154">
            <v>23577</v>
          </cell>
          <cell r="C154">
            <v>2174</v>
          </cell>
          <cell r="D154">
            <v>994</v>
          </cell>
          <cell r="E154">
            <v>460</v>
          </cell>
          <cell r="F154">
            <v>19949</v>
          </cell>
          <cell r="G154">
            <v>3372</v>
          </cell>
          <cell r="H154">
            <v>3307</v>
          </cell>
          <cell r="I154">
            <v>3892</v>
          </cell>
          <cell r="J154">
            <v>0</v>
          </cell>
          <cell r="K154">
            <v>2769</v>
          </cell>
          <cell r="L154">
            <v>1046</v>
          </cell>
          <cell r="M154">
            <v>3336</v>
          </cell>
          <cell r="N154">
            <v>1155</v>
          </cell>
          <cell r="O154">
            <v>1072</v>
          </cell>
          <cell r="Q154">
            <v>657</v>
          </cell>
          <cell r="R154">
            <v>994</v>
          </cell>
          <cell r="S154">
            <v>0</v>
          </cell>
          <cell r="T154">
            <v>8875</v>
          </cell>
          <cell r="U154">
            <v>467</v>
          </cell>
          <cell r="V154">
            <v>999</v>
          </cell>
          <cell r="W154">
            <v>1709</v>
          </cell>
          <cell r="X154">
            <v>0</v>
          </cell>
          <cell r="Y154">
            <v>1612</v>
          </cell>
          <cell r="Z154">
            <v>473</v>
          </cell>
          <cell r="AB154">
            <v>1155</v>
          </cell>
          <cell r="AC154">
            <v>520</v>
          </cell>
          <cell r="AD154">
            <v>13051</v>
          </cell>
          <cell r="AE154">
            <v>1517</v>
          </cell>
          <cell r="AF154">
            <v>0</v>
          </cell>
          <cell r="AG154">
            <v>460</v>
          </cell>
          <cell r="AH154">
            <v>11074</v>
          </cell>
          <cell r="AI154">
            <v>2905</v>
          </cell>
          <cell r="AJ154">
            <v>2308</v>
          </cell>
          <cell r="AK154">
            <v>2183</v>
          </cell>
          <cell r="AM154">
            <v>1157</v>
          </cell>
          <cell r="AN154">
            <v>573</v>
          </cell>
          <cell r="AO154">
            <v>1396</v>
          </cell>
          <cell r="AP154">
            <v>0</v>
          </cell>
          <cell r="AQ154">
            <v>552</v>
          </cell>
        </row>
        <row r="155">
          <cell r="B155">
            <v>196173.74235900011</v>
          </cell>
          <cell r="C155">
            <v>15405.286508000001</v>
          </cell>
          <cell r="D155">
            <v>13953.154447999998</v>
          </cell>
          <cell r="E155">
            <v>11764.839077999995</v>
          </cell>
          <cell r="F155">
            <v>155050.462325</v>
          </cell>
          <cell r="G155">
            <v>9029.5103810000037</v>
          </cell>
          <cell r="H155">
            <v>19926.466637999987</v>
          </cell>
          <cell r="I155">
            <v>12765.462367</v>
          </cell>
          <cell r="J155">
            <v>9946.5412980000019</v>
          </cell>
          <cell r="K155">
            <v>15117.407696000002</v>
          </cell>
          <cell r="L155">
            <v>21866.349831</v>
          </cell>
          <cell r="M155">
            <v>23173.934147000004</v>
          </cell>
          <cell r="N155">
            <v>27103.281411000004</v>
          </cell>
          <cell r="O155">
            <v>16121.508556000001</v>
          </cell>
          <cell r="Q155">
            <v>5674.6801720000012</v>
          </cell>
          <cell r="R155">
            <v>8217.6891630000009</v>
          </cell>
          <cell r="S155">
            <v>6305.593046</v>
          </cell>
          <cell r="T155">
            <v>86356.710008000155</v>
          </cell>
          <cell r="U155">
            <v>5431.3533259999995</v>
          </cell>
          <cell r="V155">
            <v>8317.2567139999992</v>
          </cell>
          <cell r="W155">
            <v>7967.8203030000004</v>
          </cell>
          <cell r="X155">
            <v>4818.7621149999995</v>
          </cell>
          <cell r="Y155">
            <v>7781.8287100000007</v>
          </cell>
          <cell r="Z155">
            <v>10373.339169000001</v>
          </cell>
          <cell r="AB155">
            <v>14434.240323999997</v>
          </cell>
          <cell r="AC155">
            <v>10040.004732000001</v>
          </cell>
          <cell r="AD155">
            <v>89619.069970000026</v>
          </cell>
          <cell r="AE155">
            <v>9730.6063360000007</v>
          </cell>
          <cell r="AF155">
            <v>5735.4652850000011</v>
          </cell>
          <cell r="AG155">
            <v>5459.2460320000009</v>
          </cell>
          <cell r="AH155">
            <v>68693.75231700005</v>
          </cell>
          <cell r="AI155">
            <v>3598.1570549999992</v>
          </cell>
          <cell r="AJ155">
            <v>11609.209923999997</v>
          </cell>
          <cell r="AK155">
            <v>4797.6420639999997</v>
          </cell>
          <cell r="AM155">
            <v>7335.5789860000014</v>
          </cell>
          <cell r="AN155">
            <v>11493.010662000001</v>
          </cell>
          <cell r="AO155">
            <v>5981.8295320000007</v>
          </cell>
          <cell r="AP155">
            <v>12669.041087000001</v>
          </cell>
          <cell r="AQ155">
            <v>6081.5038240000003</v>
          </cell>
        </row>
        <row r="156">
          <cell r="B156">
            <v>0.4691355996723745</v>
          </cell>
          <cell r="C156">
            <v>0.6036081227176554</v>
          </cell>
          <cell r="D156">
            <v>0.40703484387397892</v>
          </cell>
          <cell r="E156">
            <v>0.71164039910476629</v>
          </cell>
          <cell r="F156">
            <v>0.4535947011783773</v>
          </cell>
          <cell r="G156">
            <v>0.40607619990106153</v>
          </cell>
          <cell r="H156">
            <v>0.51068624613649727</v>
          </cell>
          <cell r="I156">
            <v>0.32910854818500568</v>
          </cell>
          <cell r="J156">
            <v>0.33249344135049314</v>
          </cell>
          <cell r="K156">
            <v>0.39328306397148732</v>
          </cell>
          <cell r="L156">
            <v>0.5458808655416032</v>
          </cell>
          <cell r="M156">
            <v>0.47646717821822898</v>
          </cell>
          <cell r="N156">
            <v>0.5385007532335937</v>
          </cell>
          <cell r="O156">
            <v>0.46859401685850482</v>
          </cell>
          <cell r="Q156">
            <v>0.46936974127378006</v>
          </cell>
          <cell r="R156">
            <v>0.42453320054760557</v>
          </cell>
          <cell r="S156">
            <v>0.71858610210826213</v>
          </cell>
          <cell r="T156">
            <v>0.46984319831990468</v>
          </cell>
          <cell r="U156">
            <v>0.57010111535635555</v>
          </cell>
          <cell r="V156">
            <v>0.45898442216213231</v>
          </cell>
          <cell r="W156">
            <v>0.39115465405007366</v>
          </cell>
          <cell r="X156">
            <v>0.29974882526747942</v>
          </cell>
          <cell r="Y156">
            <v>0.33244312670881754</v>
          </cell>
          <cell r="Z156">
            <v>0.52164030820677865</v>
          </cell>
          <cell r="AB156">
            <v>0.51119989814421296</v>
          </cell>
          <cell r="AC156">
            <v>0.5089215699513383</v>
          </cell>
          <cell r="AD156">
            <v>0.46162321826114294</v>
          </cell>
          <cell r="AE156">
            <v>0.72443465872543189</v>
          </cell>
          <cell r="AF156">
            <v>0.38433728372311204</v>
          </cell>
          <cell r="AG156">
            <v>0.70378316771947935</v>
          </cell>
          <cell r="AH156">
            <v>0.4346963007397473</v>
          </cell>
          <cell r="AI156">
            <v>0.28311881776693676</v>
          </cell>
          <cell r="AJ156">
            <v>0.55551774925830211</v>
          </cell>
          <cell r="AK156">
            <v>0.26048659268107283</v>
          </cell>
          <cell r="AM156">
            <v>0.48803000372563377</v>
          </cell>
          <cell r="AN156">
            <v>0.56977892330573598</v>
          </cell>
          <cell r="AO156">
            <v>0.29627684655770187</v>
          </cell>
          <cell r="AP156">
            <v>0.57338950382439469</v>
          </cell>
          <cell r="AQ156">
            <v>0.4143842889070592</v>
          </cell>
        </row>
        <row r="157">
          <cell r="B157">
            <v>0.5308644003276255</v>
          </cell>
          <cell r="C157">
            <v>0.3963918772823446</v>
          </cell>
          <cell r="D157">
            <v>0.59296515612602108</v>
          </cell>
          <cell r="E157">
            <v>0.28835960089523371</v>
          </cell>
          <cell r="F157">
            <v>0.5464052988216227</v>
          </cell>
          <cell r="G157">
            <v>0.59392380009893841</v>
          </cell>
          <cell r="H157">
            <v>0.48931375386350273</v>
          </cell>
          <cell r="I157">
            <v>0.67089145181499432</v>
          </cell>
          <cell r="J157">
            <v>0.66750655864950681</v>
          </cell>
          <cell r="K157">
            <v>0.60671693602851273</v>
          </cell>
          <cell r="L157">
            <v>0.4541191344583968</v>
          </cell>
          <cell r="M157">
            <v>0.52353282178177096</v>
          </cell>
          <cell r="N157">
            <v>0.4614992467664063</v>
          </cell>
          <cell r="O157">
            <v>0.53140598314149523</v>
          </cell>
          <cell r="Q157">
            <v>0.53063025872621994</v>
          </cell>
          <cell r="R157">
            <v>0.57546679945239443</v>
          </cell>
          <cell r="S157">
            <v>0.28141389789173787</v>
          </cell>
          <cell r="T157">
            <v>0.53015680168009527</v>
          </cell>
          <cell r="U157">
            <v>0.42989888464364445</v>
          </cell>
          <cell r="V157">
            <v>0.54101557783786769</v>
          </cell>
          <cell r="W157">
            <v>0.60884534594992634</v>
          </cell>
          <cell r="X157">
            <v>0.70025117473252063</v>
          </cell>
          <cell r="Y157">
            <v>0.66755687329118252</v>
          </cell>
          <cell r="Z157">
            <v>0.47835969179322135</v>
          </cell>
          <cell r="AB157">
            <v>0.48880010185578704</v>
          </cell>
          <cell r="AC157">
            <v>0.4910784300486617</v>
          </cell>
          <cell r="AD157">
            <v>0.53837678173885706</v>
          </cell>
          <cell r="AE157">
            <v>0.27556534127456811</v>
          </cell>
          <cell r="AF157">
            <v>0.61566271627688796</v>
          </cell>
          <cell r="AG157">
            <v>0.29621683228052065</v>
          </cell>
          <cell r="AH157">
            <v>0.5653036992602527</v>
          </cell>
          <cell r="AI157">
            <v>0.71688118223306319</v>
          </cell>
          <cell r="AJ157">
            <v>0.44448225074169789</v>
          </cell>
          <cell r="AK157">
            <v>0.73951340731892712</v>
          </cell>
          <cell r="AM157">
            <v>0.51196999627436623</v>
          </cell>
          <cell r="AN157">
            <v>0.43022107669426402</v>
          </cell>
          <cell r="AO157">
            <v>0.70372315344229808</v>
          </cell>
          <cell r="AP157">
            <v>0.42661049617560531</v>
          </cell>
          <cell r="AQ157">
            <v>0.58561571109294075</v>
          </cell>
        </row>
        <row r="159">
          <cell r="B159" t="str">
            <v>OK</v>
          </cell>
          <cell r="C159" t="str">
            <v>OK</v>
          </cell>
          <cell r="D159" t="str">
            <v>OK</v>
          </cell>
          <cell r="E159" t="str">
            <v>OK</v>
          </cell>
          <cell r="F159" t="str">
            <v>OK</v>
          </cell>
          <cell r="G159" t="str">
            <v>OK</v>
          </cell>
          <cell r="H159" t="str">
            <v>OK</v>
          </cell>
          <cell r="I159" t="str">
            <v>OK</v>
          </cell>
          <cell r="J159" t="str">
            <v>OK</v>
          </cell>
          <cell r="K159" t="str">
            <v>OK</v>
          </cell>
          <cell r="L159" t="str">
            <v>OK</v>
          </cell>
          <cell r="M159" t="str">
            <v>OK</v>
          </cell>
          <cell r="N159" t="str">
            <v>OK</v>
          </cell>
          <cell r="O159" t="str">
            <v>OK</v>
          </cell>
          <cell r="Q159" t="str">
            <v>OK</v>
          </cell>
          <cell r="R159" t="str">
            <v>OK</v>
          </cell>
          <cell r="S159" t="str">
            <v>OK</v>
          </cell>
          <cell r="T159" t="str">
            <v>OK</v>
          </cell>
          <cell r="U159" t="str">
            <v>OK</v>
          </cell>
          <cell r="V159" t="str">
            <v>OK</v>
          </cell>
          <cell r="W159" t="str">
            <v>OK</v>
          </cell>
          <cell r="X159" t="str">
            <v>OK</v>
          </cell>
          <cell r="Y159" t="str">
            <v>OK</v>
          </cell>
          <cell r="Z159" t="str">
            <v>OK</v>
          </cell>
          <cell r="AB159" t="str">
            <v>OK</v>
          </cell>
          <cell r="AC159" t="str">
            <v>OK</v>
          </cell>
          <cell r="AD159" t="str">
            <v>OK</v>
          </cell>
          <cell r="AE159" t="str">
            <v>OK</v>
          </cell>
          <cell r="AF159" t="str">
            <v>OK</v>
          </cell>
          <cell r="AG159" t="str">
            <v>OK</v>
          </cell>
          <cell r="AH159" t="str">
            <v>OK</v>
          </cell>
          <cell r="AI159" t="str">
            <v>OK</v>
          </cell>
          <cell r="AJ159" t="str">
            <v>OK</v>
          </cell>
          <cell r="AK159" t="str">
            <v>OK</v>
          </cell>
          <cell r="AM159" t="str">
            <v>OK</v>
          </cell>
          <cell r="AN159" t="str">
            <v>OK</v>
          </cell>
          <cell r="AO159" t="str">
            <v>OK</v>
          </cell>
          <cell r="AP159" t="str">
            <v>OK</v>
          </cell>
          <cell r="AQ159" t="str">
            <v>OK</v>
          </cell>
        </row>
        <row r="165">
          <cell r="B165">
            <v>0.5</v>
          </cell>
          <cell r="C165">
            <v>0.5</v>
          </cell>
          <cell r="D165">
            <v>0.5</v>
          </cell>
          <cell r="E165">
            <v>0.5</v>
          </cell>
          <cell r="F165">
            <v>0.5</v>
          </cell>
          <cell r="G165">
            <v>0.5</v>
          </cell>
          <cell r="H165">
            <v>0.5</v>
          </cell>
          <cell r="I165">
            <v>0.5</v>
          </cell>
          <cell r="J165">
            <v>0.5</v>
          </cell>
          <cell r="K165">
            <v>0.5</v>
          </cell>
          <cell r="L165">
            <v>0.5</v>
          </cell>
          <cell r="M165">
            <v>0.5</v>
          </cell>
          <cell r="N165">
            <v>0.5</v>
          </cell>
          <cell r="O165">
            <v>0.5</v>
          </cell>
          <cell r="Q165">
            <v>0.5</v>
          </cell>
          <cell r="R165">
            <v>0.5</v>
          </cell>
          <cell r="S165">
            <v>0.5</v>
          </cell>
          <cell r="T165">
            <v>0.5</v>
          </cell>
          <cell r="U165">
            <v>0.5</v>
          </cell>
          <cell r="V165">
            <v>0.5</v>
          </cell>
          <cell r="W165">
            <v>0.5</v>
          </cell>
          <cell r="X165">
            <v>0.5</v>
          </cell>
          <cell r="Y165">
            <v>0.5</v>
          </cell>
          <cell r="Z165">
            <v>0.5</v>
          </cell>
          <cell r="AB165">
            <v>0.5</v>
          </cell>
          <cell r="AC165">
            <v>0.5</v>
          </cell>
          <cell r="AD165">
            <v>0.5</v>
          </cell>
          <cell r="AE165">
            <v>0.5</v>
          </cell>
          <cell r="AF165">
            <v>0.5</v>
          </cell>
          <cell r="AG165">
            <v>0.5</v>
          </cell>
          <cell r="AH165">
            <v>0.5</v>
          </cell>
          <cell r="AI165">
            <v>0.5</v>
          </cell>
          <cell r="AJ165">
            <v>0.5</v>
          </cell>
          <cell r="AK165">
            <v>0.5</v>
          </cell>
          <cell r="AM165">
            <v>0.5</v>
          </cell>
          <cell r="AN165">
            <v>0.5</v>
          </cell>
          <cell r="AO165">
            <v>0.5</v>
          </cell>
          <cell r="AP165">
            <v>0.5</v>
          </cell>
          <cell r="AQ165">
            <v>0.5</v>
          </cell>
        </row>
        <row r="166">
          <cell r="B166">
            <v>0.5</v>
          </cell>
          <cell r="C166">
            <v>0.5</v>
          </cell>
          <cell r="D166">
            <v>0.5</v>
          </cell>
          <cell r="E166">
            <v>0.5</v>
          </cell>
          <cell r="F166">
            <v>0.5</v>
          </cell>
          <cell r="G166">
            <v>0.5</v>
          </cell>
          <cell r="H166">
            <v>0.5</v>
          </cell>
          <cell r="I166">
            <v>0.5</v>
          </cell>
          <cell r="J166">
            <v>0.5</v>
          </cell>
          <cell r="K166">
            <v>0.5</v>
          </cell>
          <cell r="L166">
            <v>0.5</v>
          </cell>
          <cell r="M166">
            <v>0.5</v>
          </cell>
          <cell r="N166">
            <v>0.5</v>
          </cell>
          <cell r="O166">
            <v>0.5</v>
          </cell>
          <cell r="Q166">
            <v>0.5</v>
          </cell>
          <cell r="R166">
            <v>0.5</v>
          </cell>
          <cell r="S166">
            <v>0.5</v>
          </cell>
          <cell r="T166">
            <v>0.5</v>
          </cell>
          <cell r="U166">
            <v>0.5</v>
          </cell>
          <cell r="V166">
            <v>0.5</v>
          </cell>
          <cell r="W166">
            <v>0.5</v>
          </cell>
          <cell r="X166">
            <v>0.5</v>
          </cell>
          <cell r="Y166">
            <v>0.5</v>
          </cell>
          <cell r="Z166">
            <v>0.5</v>
          </cell>
          <cell r="AB166">
            <v>0.5</v>
          </cell>
          <cell r="AC166">
            <v>0.5</v>
          </cell>
          <cell r="AD166">
            <v>0.5</v>
          </cell>
          <cell r="AE166">
            <v>0.5</v>
          </cell>
          <cell r="AF166">
            <v>0.5</v>
          </cell>
          <cell r="AG166">
            <v>0.5</v>
          </cell>
          <cell r="AH166">
            <v>0.5</v>
          </cell>
          <cell r="AI166">
            <v>0.5</v>
          </cell>
          <cell r="AJ166">
            <v>0.5</v>
          </cell>
          <cell r="AK166">
            <v>0.5</v>
          </cell>
          <cell r="AM166">
            <v>0.5</v>
          </cell>
          <cell r="AN166">
            <v>0.5</v>
          </cell>
          <cell r="AO166">
            <v>0.5</v>
          </cell>
          <cell r="AP166">
            <v>0.5</v>
          </cell>
          <cell r="AQ166">
            <v>0.5</v>
          </cell>
        </row>
        <row r="169">
          <cell r="B169">
            <v>0.67</v>
          </cell>
          <cell r="C169">
            <v>0.67</v>
          </cell>
          <cell r="D169">
            <v>0.67</v>
          </cell>
          <cell r="E169">
            <v>0.67</v>
          </cell>
          <cell r="F169">
            <v>0.67</v>
          </cell>
          <cell r="G169">
            <v>0.67</v>
          </cell>
          <cell r="H169">
            <v>0.67</v>
          </cell>
          <cell r="I169">
            <v>0.67</v>
          </cell>
          <cell r="J169">
            <v>0.67</v>
          </cell>
          <cell r="K169">
            <v>0.67</v>
          </cell>
          <cell r="L169">
            <v>0.67</v>
          </cell>
          <cell r="M169">
            <v>0.67</v>
          </cell>
          <cell r="N169">
            <v>0.67</v>
          </cell>
          <cell r="O169">
            <v>0.67</v>
          </cell>
          <cell r="Q169">
            <v>0.67</v>
          </cell>
          <cell r="R169">
            <v>0.67</v>
          </cell>
          <cell r="S169">
            <v>0.67</v>
          </cell>
          <cell r="T169">
            <v>0.67</v>
          </cell>
          <cell r="U169">
            <v>0.67</v>
          </cell>
          <cell r="V169">
            <v>0.67</v>
          </cell>
          <cell r="W169">
            <v>0.67</v>
          </cell>
          <cell r="X169">
            <v>0.67</v>
          </cell>
          <cell r="Y169">
            <v>0.67</v>
          </cell>
          <cell r="Z169">
            <v>0.67</v>
          </cell>
          <cell r="AB169">
            <v>0.67</v>
          </cell>
          <cell r="AC169">
            <v>0.67</v>
          </cell>
          <cell r="AD169">
            <v>0.67</v>
          </cell>
          <cell r="AE169">
            <v>0.67</v>
          </cell>
          <cell r="AF169">
            <v>0.67</v>
          </cell>
          <cell r="AG169">
            <v>0.67</v>
          </cell>
          <cell r="AH169">
            <v>0.67</v>
          </cell>
          <cell r="AI169">
            <v>0.67</v>
          </cell>
          <cell r="AJ169">
            <v>0.67</v>
          </cell>
          <cell r="AK169">
            <v>0.67</v>
          </cell>
          <cell r="AM169">
            <v>0.67</v>
          </cell>
          <cell r="AN169">
            <v>0.67</v>
          </cell>
          <cell r="AO169">
            <v>0.67</v>
          </cell>
          <cell r="AP169">
            <v>0.67</v>
          </cell>
          <cell r="AQ169">
            <v>0.67</v>
          </cell>
        </row>
        <row r="170">
          <cell r="B170">
            <v>0.33</v>
          </cell>
          <cell r="C170">
            <v>0.33</v>
          </cell>
          <cell r="D170">
            <v>0.33</v>
          </cell>
          <cell r="E170">
            <v>0.33</v>
          </cell>
          <cell r="F170">
            <v>0.33</v>
          </cell>
          <cell r="G170">
            <v>0.33</v>
          </cell>
          <cell r="H170">
            <v>0.33</v>
          </cell>
          <cell r="I170">
            <v>0.33</v>
          </cell>
          <cell r="J170">
            <v>0.33</v>
          </cell>
          <cell r="K170">
            <v>0.33</v>
          </cell>
          <cell r="L170">
            <v>0.33</v>
          </cell>
          <cell r="M170">
            <v>0.33</v>
          </cell>
          <cell r="N170">
            <v>0.33</v>
          </cell>
          <cell r="O170">
            <v>0.33</v>
          </cell>
          <cell r="Q170">
            <v>0.33</v>
          </cell>
          <cell r="R170">
            <v>0.33</v>
          </cell>
          <cell r="S170">
            <v>0.33</v>
          </cell>
          <cell r="T170">
            <v>0.33</v>
          </cell>
          <cell r="U170">
            <v>0.33</v>
          </cell>
          <cell r="V170">
            <v>0.33</v>
          </cell>
          <cell r="W170">
            <v>0.33</v>
          </cell>
          <cell r="X170">
            <v>0.33</v>
          </cell>
          <cell r="Y170">
            <v>0.33</v>
          </cell>
          <cell r="Z170">
            <v>0.33</v>
          </cell>
          <cell r="AB170">
            <v>0.33</v>
          </cell>
          <cell r="AC170">
            <v>0.33</v>
          </cell>
          <cell r="AD170">
            <v>0.33</v>
          </cell>
          <cell r="AE170">
            <v>0.33</v>
          </cell>
          <cell r="AF170">
            <v>0.33</v>
          </cell>
          <cell r="AG170">
            <v>0.33</v>
          </cell>
          <cell r="AH170">
            <v>0.33</v>
          </cell>
          <cell r="AI170">
            <v>0.33</v>
          </cell>
          <cell r="AJ170">
            <v>0.33</v>
          </cell>
          <cell r="AK170">
            <v>0.33</v>
          </cell>
          <cell r="AM170">
            <v>0.33</v>
          </cell>
          <cell r="AN170">
            <v>0.33</v>
          </cell>
          <cell r="AO170">
            <v>0.33</v>
          </cell>
          <cell r="AP170">
            <v>0.33</v>
          </cell>
          <cell r="AQ170">
            <v>0.33</v>
          </cell>
        </row>
        <row r="173">
          <cell r="B173">
            <v>0.1</v>
          </cell>
          <cell r="C173">
            <v>0.1</v>
          </cell>
          <cell r="D173">
            <v>0.1</v>
          </cell>
          <cell r="E173">
            <v>0.1</v>
          </cell>
          <cell r="F173">
            <v>0.1</v>
          </cell>
          <cell r="G173">
            <v>0.1</v>
          </cell>
          <cell r="H173">
            <v>0.1</v>
          </cell>
          <cell r="I173">
            <v>0.1</v>
          </cell>
          <cell r="J173">
            <v>0.1</v>
          </cell>
          <cell r="K173">
            <v>0.1</v>
          </cell>
          <cell r="L173">
            <v>0.1</v>
          </cell>
          <cell r="M173">
            <v>0.1</v>
          </cell>
          <cell r="N173">
            <v>0.1</v>
          </cell>
          <cell r="O173">
            <v>0.1</v>
          </cell>
          <cell r="Q173">
            <v>0.1</v>
          </cell>
          <cell r="R173">
            <v>0.1</v>
          </cell>
          <cell r="S173">
            <v>0.1</v>
          </cell>
          <cell r="T173">
            <v>0.1</v>
          </cell>
          <cell r="U173">
            <v>0.1</v>
          </cell>
          <cell r="V173">
            <v>0.1</v>
          </cell>
          <cell r="W173">
            <v>0.1</v>
          </cell>
          <cell r="X173">
            <v>0.1</v>
          </cell>
          <cell r="Y173">
            <v>0.1</v>
          </cell>
          <cell r="Z173">
            <v>0.1</v>
          </cell>
          <cell r="AB173">
            <v>0.1</v>
          </cell>
          <cell r="AC173">
            <v>0.1</v>
          </cell>
          <cell r="AD173">
            <v>0.1</v>
          </cell>
          <cell r="AE173">
            <v>0.1</v>
          </cell>
          <cell r="AF173">
            <v>0.1</v>
          </cell>
          <cell r="AG173">
            <v>0.1</v>
          </cell>
          <cell r="AH173">
            <v>0.1</v>
          </cell>
          <cell r="AI173">
            <v>0.1</v>
          </cell>
          <cell r="AJ173">
            <v>0.1</v>
          </cell>
          <cell r="AK173">
            <v>0.1</v>
          </cell>
          <cell r="AM173">
            <v>0.1</v>
          </cell>
          <cell r="AN173">
            <v>0.1</v>
          </cell>
          <cell r="AO173">
            <v>0.1</v>
          </cell>
          <cell r="AP173">
            <v>0.1</v>
          </cell>
          <cell r="AQ173">
            <v>0.1</v>
          </cell>
        </row>
        <row r="174">
          <cell r="B174">
            <v>0.35</v>
          </cell>
          <cell r="C174">
            <v>0.35</v>
          </cell>
          <cell r="D174">
            <v>0.35</v>
          </cell>
          <cell r="E174">
            <v>0.35</v>
          </cell>
          <cell r="F174">
            <v>0.35</v>
          </cell>
          <cell r="G174">
            <v>0.35</v>
          </cell>
          <cell r="H174">
            <v>0.35</v>
          </cell>
          <cell r="I174">
            <v>0.35</v>
          </cell>
          <cell r="J174">
            <v>0.35</v>
          </cell>
          <cell r="K174">
            <v>0.35</v>
          </cell>
          <cell r="L174">
            <v>0.35</v>
          </cell>
          <cell r="M174">
            <v>0.35</v>
          </cell>
          <cell r="N174">
            <v>0.35</v>
          </cell>
          <cell r="O174">
            <v>0.35</v>
          </cell>
          <cell r="Q174">
            <v>0.35</v>
          </cell>
          <cell r="R174">
            <v>0.35</v>
          </cell>
          <cell r="S174">
            <v>0.35</v>
          </cell>
          <cell r="T174">
            <v>0.35</v>
          </cell>
          <cell r="U174">
            <v>0.35</v>
          </cell>
          <cell r="V174">
            <v>0.35</v>
          </cell>
          <cell r="W174">
            <v>0.35</v>
          </cell>
          <cell r="X174">
            <v>0.35</v>
          </cell>
          <cell r="Y174">
            <v>0.35</v>
          </cell>
          <cell r="Z174">
            <v>0.35</v>
          </cell>
          <cell r="AB174">
            <v>0.35</v>
          </cell>
          <cell r="AC174">
            <v>0.35</v>
          </cell>
          <cell r="AD174">
            <v>0.35</v>
          </cell>
          <cell r="AE174">
            <v>0.35</v>
          </cell>
          <cell r="AF174">
            <v>0.35</v>
          </cell>
          <cell r="AG174">
            <v>0.35</v>
          </cell>
          <cell r="AH174">
            <v>0.35</v>
          </cell>
          <cell r="AI174">
            <v>0.35</v>
          </cell>
          <cell r="AJ174">
            <v>0.35</v>
          </cell>
          <cell r="AK174">
            <v>0.35</v>
          </cell>
          <cell r="AM174">
            <v>0.35</v>
          </cell>
          <cell r="AN174">
            <v>0.35</v>
          </cell>
          <cell r="AO174">
            <v>0.35</v>
          </cell>
          <cell r="AP174">
            <v>0.35</v>
          </cell>
          <cell r="AQ174">
            <v>0.35</v>
          </cell>
        </row>
        <row r="175">
          <cell r="B175">
            <v>0.55000000000000004</v>
          </cell>
          <cell r="C175">
            <v>0.55000000000000004</v>
          </cell>
          <cell r="D175">
            <v>0.55000000000000004</v>
          </cell>
          <cell r="E175">
            <v>0.55000000000000004</v>
          </cell>
          <cell r="F175">
            <v>0.55000000000000004</v>
          </cell>
          <cell r="G175">
            <v>0.55000000000000004</v>
          </cell>
          <cell r="H175">
            <v>0.55000000000000004</v>
          </cell>
          <cell r="I175">
            <v>0.55000000000000004</v>
          </cell>
          <cell r="J175">
            <v>0.55000000000000004</v>
          </cell>
          <cell r="K175">
            <v>0.55000000000000004</v>
          </cell>
          <cell r="L175">
            <v>0.55000000000000004</v>
          </cell>
          <cell r="M175">
            <v>0.55000000000000004</v>
          </cell>
          <cell r="N175">
            <v>0.55000000000000004</v>
          </cell>
          <cell r="O175">
            <v>0.55000000000000004</v>
          </cell>
          <cell r="Q175">
            <v>0.55000000000000004</v>
          </cell>
          <cell r="R175">
            <v>0.55000000000000004</v>
          </cell>
          <cell r="S175">
            <v>0.55000000000000004</v>
          </cell>
          <cell r="T175">
            <v>0.55000000000000004</v>
          </cell>
          <cell r="U175">
            <v>0.55000000000000004</v>
          </cell>
          <cell r="V175">
            <v>0.55000000000000004</v>
          </cell>
          <cell r="W175">
            <v>0.55000000000000004</v>
          </cell>
          <cell r="X175">
            <v>0.55000000000000004</v>
          </cell>
          <cell r="Y175">
            <v>0.55000000000000004</v>
          </cell>
          <cell r="Z175">
            <v>0.55000000000000004</v>
          </cell>
          <cell r="AB175">
            <v>0.55000000000000004</v>
          </cell>
          <cell r="AC175">
            <v>0.55000000000000004</v>
          </cell>
          <cell r="AD175">
            <v>0.55000000000000004</v>
          </cell>
          <cell r="AE175">
            <v>0.55000000000000004</v>
          </cell>
          <cell r="AF175">
            <v>0.55000000000000004</v>
          </cell>
          <cell r="AG175">
            <v>0.55000000000000004</v>
          </cell>
          <cell r="AH175">
            <v>0.55000000000000004</v>
          </cell>
          <cell r="AI175">
            <v>0.55000000000000004</v>
          </cell>
          <cell r="AJ175">
            <v>0.55000000000000004</v>
          </cell>
          <cell r="AK175">
            <v>0.55000000000000004</v>
          </cell>
          <cell r="AM175">
            <v>0.55000000000000004</v>
          </cell>
          <cell r="AN175">
            <v>0.55000000000000004</v>
          </cell>
          <cell r="AO175">
            <v>0.55000000000000004</v>
          </cell>
          <cell r="AP175">
            <v>0.55000000000000004</v>
          </cell>
          <cell r="AQ175">
            <v>0.55000000000000004</v>
          </cell>
        </row>
        <row r="179">
          <cell r="B179" t="str">
            <v>*</v>
          </cell>
          <cell r="C179" t="str">
            <v>*</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Q179" t="str">
            <v>*</v>
          </cell>
          <cell r="R179" t="str">
            <v>*</v>
          </cell>
          <cell r="S179" t="str">
            <v>*</v>
          </cell>
          <cell r="T179" t="str">
            <v>*</v>
          </cell>
          <cell r="U179" t="str">
            <v>*</v>
          </cell>
          <cell r="V179" t="str">
            <v>*</v>
          </cell>
          <cell r="W179" t="str">
            <v>*</v>
          </cell>
          <cell r="X179" t="str">
            <v>*</v>
          </cell>
          <cell r="Y179" t="str">
            <v>*</v>
          </cell>
          <cell r="Z179" t="str">
            <v>*</v>
          </cell>
          <cell r="AB179" t="str">
            <v>*</v>
          </cell>
          <cell r="AC179" t="str">
            <v>*</v>
          </cell>
          <cell r="AD179" t="str">
            <v>*</v>
          </cell>
          <cell r="AE179" t="str">
            <v>*</v>
          </cell>
          <cell r="AF179" t="str">
            <v>*</v>
          </cell>
          <cell r="AG179" t="str">
            <v>*</v>
          </cell>
          <cell r="AH179" t="str">
            <v>*</v>
          </cell>
          <cell r="AI179" t="str">
            <v>*</v>
          </cell>
          <cell r="AJ179" t="str">
            <v>*</v>
          </cell>
          <cell r="AK179" t="str">
            <v>*</v>
          </cell>
          <cell r="AM179" t="str">
            <v>*</v>
          </cell>
          <cell r="AN179" t="str">
            <v>*</v>
          </cell>
          <cell r="AO179" t="str">
            <v>*</v>
          </cell>
          <cell r="AP179" t="str">
            <v>*</v>
          </cell>
          <cell r="AQ179" t="str">
            <v>*</v>
          </cell>
        </row>
        <row r="180">
          <cell r="B180">
            <v>7.3674952667751956</v>
          </cell>
          <cell r="C180" t="str">
            <v>*</v>
          </cell>
          <cell r="D180">
            <v>16.769068845571145</v>
          </cell>
          <cell r="E180" t="str">
            <v>*</v>
          </cell>
          <cell r="F180">
            <v>6.3981560093123422</v>
          </cell>
          <cell r="G180" t="str">
            <v>*</v>
          </cell>
          <cell r="H180">
            <v>7.6945922214761637</v>
          </cell>
          <cell r="I180" t="str">
            <v>*</v>
          </cell>
          <cell r="J180">
            <v>6.5494591076925452</v>
          </cell>
          <cell r="K180">
            <v>6.5165098053728316</v>
          </cell>
          <cell r="L180">
            <v>8.5683628587130087</v>
          </cell>
          <cell r="M180">
            <v>4.3532832831304349</v>
          </cell>
          <cell r="N180">
            <v>7.715282406886999</v>
          </cell>
          <cell r="O180" t="str">
            <v>*</v>
          </cell>
          <cell r="Q180" t="str">
            <v>*</v>
          </cell>
          <cell r="R180">
            <v>15.425391195288999</v>
          </cell>
          <cell r="S180" t="str">
            <v>*</v>
          </cell>
          <cell r="T180">
            <v>5.8486916759495973</v>
          </cell>
          <cell r="U180" t="str">
            <v>*</v>
          </cell>
          <cell r="V180" t="str">
            <v>*</v>
          </cell>
          <cell r="W180" t="str">
            <v>*</v>
          </cell>
          <cell r="X180" t="str">
            <v>*</v>
          </cell>
          <cell r="Y180" t="str">
            <v>*</v>
          </cell>
          <cell r="Z180" t="str">
            <v>*</v>
          </cell>
          <cell r="AB180">
            <v>8.9338361931393973</v>
          </cell>
          <cell r="AC180" t="str">
            <v>*</v>
          </cell>
          <cell r="AD180">
            <v>8.0334644361780487</v>
          </cell>
          <cell r="AE180" t="str">
            <v>*</v>
          </cell>
          <cell r="AF180">
            <v>18.153351989577033</v>
          </cell>
          <cell r="AG180" t="str">
            <v>*</v>
          </cell>
          <cell r="AH180">
            <v>6.9509646286345674</v>
          </cell>
          <cell r="AI180" t="str">
            <v>*</v>
          </cell>
          <cell r="AJ180">
            <v>8.0979151475235032</v>
          </cell>
          <cell r="AK180" t="str">
            <v>*</v>
          </cell>
          <cell r="AM180" t="str">
            <v>*</v>
          </cell>
          <cell r="AN180" t="str">
            <v>*</v>
          </cell>
          <cell r="AO180" t="str">
            <v>*</v>
          </cell>
          <cell r="AP180" t="str">
            <v>*</v>
          </cell>
          <cell r="AQ180" t="str">
            <v>*</v>
          </cell>
        </row>
        <row r="181">
          <cell r="B181">
            <v>44.075630702278715</v>
          </cell>
          <cell r="C181">
            <v>36.667684694823258</v>
          </cell>
          <cell r="D181">
            <v>43.512457190627678</v>
          </cell>
          <cell r="E181">
            <v>40.071211398700108</v>
          </cell>
          <cell r="F181">
            <v>44.734875078573602</v>
          </cell>
          <cell r="G181">
            <v>36.73636663541933</v>
          </cell>
          <cell r="H181">
            <v>44.121214468949603</v>
          </cell>
          <cell r="I181">
            <v>44.000638589435766</v>
          </cell>
          <cell r="J181">
            <v>46.709044983153127</v>
          </cell>
          <cell r="K181">
            <v>39.442332765201265</v>
          </cell>
          <cell r="L181">
            <v>38.808004599093842</v>
          </cell>
          <cell r="M181">
            <v>43.708683556868763</v>
          </cell>
          <cell r="N181">
            <v>51.209691674523896</v>
          </cell>
          <cell r="O181">
            <v>51.715204843013083</v>
          </cell>
          <cell r="Q181">
            <v>36.45346023552186</v>
          </cell>
          <cell r="R181">
            <v>43.639225102531064</v>
          </cell>
          <cell r="S181">
            <v>39.034499954630213</v>
          </cell>
          <cell r="T181">
            <v>42.832315244735952</v>
          </cell>
          <cell r="U181">
            <v>33.905225550626199</v>
          </cell>
          <cell r="V181">
            <v>44.918839998854885</v>
          </cell>
          <cell r="W181">
            <v>38.959228349259625</v>
          </cell>
          <cell r="X181">
            <v>49.134542130806203</v>
          </cell>
          <cell r="Y181">
            <v>37.494746661664927</v>
          </cell>
          <cell r="Z181">
            <v>41.733873864842977</v>
          </cell>
          <cell r="AB181">
            <v>45.736510052140453</v>
          </cell>
          <cell r="AC181">
            <v>47.950662209521376</v>
          </cell>
          <cell r="AD181">
            <v>45.684253054125726</v>
          </cell>
          <cell r="AE181">
            <v>36.864145876955789</v>
          </cell>
          <cell r="AF181">
            <v>43.345279181088891</v>
          </cell>
          <cell r="AG181">
            <v>41.139188635432319</v>
          </cell>
          <cell r="AH181">
            <v>46.647811732158303</v>
          </cell>
          <cell r="AI181">
            <v>39.696410023065354</v>
          </cell>
          <cell r="AJ181">
            <v>43.465841820933207</v>
          </cell>
          <cell r="AK181">
            <v>49.04231815449954</v>
          </cell>
          <cell r="AM181">
            <v>41.46874932560344</v>
          </cell>
          <cell r="AN181">
            <v>35.945586494509527</v>
          </cell>
          <cell r="AO181">
            <v>45.840272368901545</v>
          </cell>
          <cell r="AP181">
            <v>57.189457723687831</v>
          </cell>
          <cell r="AQ181">
            <v>55.742631292546477</v>
          </cell>
        </row>
        <row r="182">
          <cell r="B182">
            <v>23.534879954112885</v>
          </cell>
          <cell r="C182">
            <v>33.956768004318846</v>
          </cell>
          <cell r="D182">
            <v>18.908400372606494</v>
          </cell>
          <cell r="E182">
            <v>35.377615405968385</v>
          </cell>
          <cell r="F182">
            <v>22.959052049677002</v>
          </cell>
          <cell r="G182">
            <v>22.545184317205266</v>
          </cell>
          <cell r="H182">
            <v>25.214850575039161</v>
          </cell>
          <cell r="I182">
            <v>23.107833443164857</v>
          </cell>
          <cell r="J182">
            <v>21.051000875026283</v>
          </cell>
          <cell r="K182">
            <v>22.084513482496952</v>
          </cell>
          <cell r="L182">
            <v>26.212214708467265</v>
          </cell>
          <cell r="M182">
            <v>23.465579745675051</v>
          </cell>
          <cell r="N182">
            <v>22.063183043908609</v>
          </cell>
          <cell r="O182">
            <v>20.158172047883543</v>
          </cell>
          <cell r="Q182">
            <v>31.532162792385872</v>
          </cell>
          <cell r="R182">
            <v>17.283857783838588</v>
          </cell>
          <cell r="S182">
            <v>35.907768851470919</v>
          </cell>
          <cell r="T182">
            <v>23.46706064281879</v>
          </cell>
          <cell r="U182">
            <v>25.514022468689884</v>
          </cell>
          <cell r="V182">
            <v>21.945222213315773</v>
          </cell>
          <cell r="W182">
            <v>24.592784508296038</v>
          </cell>
          <cell r="X182">
            <v>18.714899034115735</v>
          </cell>
          <cell r="Y182">
            <v>20.445055890416779</v>
          </cell>
          <cell r="Z182">
            <v>24.330294910390954</v>
          </cell>
          <cell r="AB182">
            <v>22.254225950792261</v>
          </cell>
          <cell r="AC182">
            <v>22.49808821222932</v>
          </cell>
          <cell r="AD182">
            <v>23.372808981100878</v>
          </cell>
          <cell r="AE182">
            <v>36.205765775763609</v>
          </cell>
          <cell r="AF182">
            <v>20.611239852674203</v>
          </cell>
          <cell r="AG182">
            <v>34.831979325228794</v>
          </cell>
          <cell r="AH182">
            <v>22.449085406936501</v>
          </cell>
          <cell r="AI182" t="str">
            <v>*</v>
          </cell>
          <cell r="AJ182">
            <v>27.901355604168131</v>
          </cell>
          <cell r="AK182">
            <v>21.625071918399442</v>
          </cell>
          <cell r="AM182">
            <v>23.794652198969402</v>
          </cell>
          <cell r="AN182">
            <v>28.052694980405274</v>
          </cell>
          <cell r="AO182">
            <v>17.508933474565929</v>
          </cell>
          <cell r="AP182">
            <v>21.89034521520519</v>
          </cell>
          <cell r="AQ182">
            <v>17.661802092346729</v>
          </cell>
        </row>
        <row r="183">
          <cell r="B183">
            <v>16.844657365343046</v>
          </cell>
          <cell r="C183">
            <v>12.839571738926573</v>
          </cell>
          <cell r="D183">
            <v>13.931415652415339</v>
          </cell>
          <cell r="E183" t="str">
            <v>*</v>
          </cell>
          <cell r="F183">
            <v>17.72864047710306</v>
          </cell>
          <cell r="G183">
            <v>21.612933783312076</v>
          </cell>
          <cell r="H183">
            <v>14.562407831034903</v>
          </cell>
          <cell r="I183">
            <v>20.977366604490211</v>
          </cell>
          <cell r="J183">
            <v>18.186909060933651</v>
          </cell>
          <cell r="K183">
            <v>18.135128928846758</v>
          </cell>
          <cell r="L183">
            <v>18.252060949304362</v>
          </cell>
          <cell r="M183">
            <v>18.487071015052376</v>
          </cell>
          <cell r="N183">
            <v>14.4154376353485</v>
          </cell>
          <cell r="O183">
            <v>18.912668510291851</v>
          </cell>
          <cell r="Q183" t="str">
            <v>*</v>
          </cell>
          <cell r="R183">
            <v>15.305373202755268</v>
          </cell>
          <cell r="S183" t="str">
            <v>*</v>
          </cell>
          <cell r="T183">
            <v>19.303456910552502</v>
          </cell>
          <cell r="U183">
            <v>20.359716293039142</v>
          </cell>
          <cell r="V183">
            <v>15.653854060862846</v>
          </cell>
          <cell r="W183">
            <v>22.743092442985755</v>
          </cell>
          <cell r="X183">
            <v>20.086681908997665</v>
          </cell>
          <cell r="Y183">
            <v>22.789929538770849</v>
          </cell>
          <cell r="Z183">
            <v>19.308945789624392</v>
          </cell>
          <cell r="AB183">
            <v>18.023788441097288</v>
          </cell>
          <cell r="AC183">
            <v>21.916363547956308</v>
          </cell>
          <cell r="AD183">
            <v>15.191545724739061</v>
          </cell>
          <cell r="AE183" t="str">
            <v>*</v>
          </cell>
          <cell r="AF183">
            <v>12.510695749100037</v>
          </cell>
          <cell r="AG183" t="str">
            <v>*</v>
          </cell>
          <cell r="AH183">
            <v>16.144190576521467</v>
          </cell>
          <cell r="AI183">
            <v>22.923988828525239</v>
          </cell>
          <cell r="AJ183">
            <v>13.665616067242178</v>
          </cell>
          <cell r="AK183">
            <v>19.220114496197937</v>
          </cell>
          <cell r="AM183">
            <v>13.270612784632304</v>
          </cell>
          <cell r="AN183">
            <v>17.217634085147541</v>
          </cell>
          <cell r="AO183">
            <v>20.943896939366134</v>
          </cell>
          <cell r="AP183">
            <v>10.448407080593777</v>
          </cell>
          <cell r="AQ183">
            <v>15.704778851801555</v>
          </cell>
        </row>
        <row r="184">
          <cell r="B184">
            <v>7.9139544150244223</v>
          </cell>
          <cell r="C184" t="str">
            <v>*</v>
          </cell>
          <cell r="D184">
            <v>6.8786579387793507</v>
          </cell>
          <cell r="E184" t="str">
            <v>*</v>
          </cell>
          <cell r="F184">
            <v>7.8760443992401559</v>
          </cell>
          <cell r="G184">
            <v>11.247720864427551</v>
          </cell>
          <cell r="H184">
            <v>7.9240053027563997</v>
          </cell>
          <cell r="I184">
            <v>6.8955173331398019</v>
          </cell>
          <cell r="J184">
            <v>7.1135331074875765</v>
          </cell>
          <cell r="K184">
            <v>13.294675469523895</v>
          </cell>
          <cell r="L184">
            <v>8.1593568844215341</v>
          </cell>
          <cell r="M184">
            <v>9.9853823992733783</v>
          </cell>
          <cell r="N184">
            <v>4.0327754723162608</v>
          </cell>
          <cell r="O184" t="str">
            <v>*</v>
          </cell>
          <cell r="Q184" t="str">
            <v>*</v>
          </cell>
          <cell r="R184" t="str">
            <v>*</v>
          </cell>
          <cell r="S184" t="str">
            <v>*</v>
          </cell>
          <cell r="T184">
            <v>8.138523090665279</v>
          </cell>
          <cell r="U184" t="str">
            <v>*</v>
          </cell>
          <cell r="V184">
            <v>9.7525598083841487</v>
          </cell>
          <cell r="W184" t="str">
            <v>*</v>
          </cell>
          <cell r="X184" t="str">
            <v>*</v>
          </cell>
          <cell r="Y184">
            <v>12.410633577122196</v>
          </cell>
          <cell r="Z184" t="str">
            <v>*</v>
          </cell>
          <cell r="AB184" t="str">
            <v>*</v>
          </cell>
          <cell r="AC184" t="str">
            <v>*</v>
          </cell>
          <cell r="AD184">
            <v>7.5304391682610339</v>
          </cell>
          <cell r="AE184" t="str">
            <v>*</v>
          </cell>
          <cell r="AF184" t="str">
            <v>*</v>
          </cell>
          <cell r="AG184" t="str">
            <v>*</v>
          </cell>
          <cell r="AH184">
            <v>7.6120877431116742</v>
          </cell>
          <cell r="AI184" t="str">
            <v>*</v>
          </cell>
          <cell r="AJ184" t="str">
            <v>*</v>
          </cell>
          <cell r="AK184" t="str">
            <v>*</v>
          </cell>
          <cell r="AM184">
            <v>14.231887530083091</v>
          </cell>
          <cell r="AN184" t="str">
            <v>*</v>
          </cell>
          <cell r="AO184">
            <v>9.8738217759423996</v>
          </cell>
          <cell r="AP184" t="str">
            <v>*</v>
          </cell>
          <cell r="AQ184" t="str">
            <v>*</v>
          </cell>
        </row>
        <row r="188">
          <cell r="B188">
            <v>5777.1379112437926</v>
          </cell>
          <cell r="C188">
            <v>0</v>
          </cell>
          <cell r="D188">
            <v>0</v>
          </cell>
          <cell r="E188">
            <v>281.13856132075472</v>
          </cell>
          <cell r="F188">
            <v>5497.6080371608459</v>
          </cell>
          <cell r="G188">
            <v>488.95310594081769</v>
          </cell>
          <cell r="H188">
            <v>1122</v>
          </cell>
          <cell r="I188">
            <v>587.19614539360305</v>
          </cell>
          <cell r="J188">
            <v>641.32102126649704</v>
          </cell>
          <cell r="K188">
            <v>996.68032635808459</v>
          </cell>
          <cell r="L188">
            <v>0</v>
          </cell>
          <cell r="M188">
            <v>0</v>
          </cell>
          <cell r="N188">
            <v>1651.5704885002037</v>
          </cell>
          <cell r="O188">
            <v>0</v>
          </cell>
          <cell r="Q188">
            <v>0</v>
          </cell>
          <cell r="R188">
            <v>0</v>
          </cell>
          <cell r="S188">
            <v>0</v>
          </cell>
          <cell r="T188">
            <v>3726.6603143205202</v>
          </cell>
          <cell r="U188">
            <v>486</v>
          </cell>
          <cell r="V188">
            <v>551</v>
          </cell>
          <cell r="W188">
            <v>589.35428348741038</v>
          </cell>
          <cell r="X188">
            <v>0</v>
          </cell>
          <cell r="Y188">
            <v>1003.8810323072162</v>
          </cell>
          <cell r="Z188">
            <v>0</v>
          </cell>
          <cell r="AB188">
            <v>1099.6085858585857</v>
          </cell>
          <cell r="AC188">
            <v>0</v>
          </cell>
          <cell r="AD188">
            <v>2052.021869090192</v>
          </cell>
          <cell r="AE188">
            <v>0</v>
          </cell>
          <cell r="AF188">
            <v>0</v>
          </cell>
          <cell r="AG188">
            <v>279</v>
          </cell>
          <cell r="AH188">
            <v>1770.4893904805112</v>
          </cell>
          <cell r="AI188">
            <v>0</v>
          </cell>
          <cell r="AJ188">
            <v>571</v>
          </cell>
          <cell r="AK188">
            <v>0</v>
          </cell>
          <cell r="AM188">
            <v>0</v>
          </cell>
          <cell r="AN188">
            <v>0</v>
          </cell>
          <cell r="AO188">
            <v>0</v>
          </cell>
          <cell r="AP188">
            <v>551.76563971478538</v>
          </cell>
          <cell r="AQ188">
            <v>0</v>
          </cell>
        </row>
        <row r="189">
          <cell r="B189">
            <v>161601.73552945917</v>
          </cell>
          <cell r="C189">
            <v>8449.7589199614285</v>
          </cell>
          <cell r="D189">
            <v>33866.476059138571</v>
          </cell>
          <cell r="E189">
            <v>3243.6739386792451</v>
          </cell>
          <cell r="F189">
            <v>115998.82437507312</v>
          </cell>
          <cell r="G189">
            <v>7397.6793991416307</v>
          </cell>
          <cell r="H189">
            <v>17877</v>
          </cell>
          <cell r="I189">
            <v>9785.5882675351913</v>
          </cell>
          <cell r="J189">
            <v>10768.555170277006</v>
          </cell>
          <cell r="K189">
            <v>12327.998414902377</v>
          </cell>
          <cell r="L189">
            <v>14943.310509224073</v>
          </cell>
          <cell r="M189">
            <v>12269.815999168793</v>
          </cell>
          <cell r="N189">
            <v>22607.62911995656</v>
          </cell>
          <cell r="O189">
            <v>7928.1825006487634</v>
          </cell>
          <cell r="Q189">
            <v>3148</v>
          </cell>
          <cell r="R189">
            <v>15743</v>
          </cell>
          <cell r="S189">
            <v>1558.2048720853957</v>
          </cell>
          <cell r="T189">
            <v>53167.356219469533</v>
          </cell>
          <cell r="U189">
            <v>4593</v>
          </cell>
          <cell r="V189">
            <v>7549</v>
          </cell>
          <cell r="W189">
            <v>4061.3533525298226</v>
          </cell>
          <cell r="X189">
            <v>4783.6021218786391</v>
          </cell>
          <cell r="Y189">
            <v>5674.1101826060039</v>
          </cell>
          <cell r="Z189">
            <v>5264.3006221791575</v>
          </cell>
          <cell r="AB189">
            <v>13703.43265993266</v>
          </cell>
          <cell r="AC189">
            <v>3352</v>
          </cell>
          <cell r="AD189">
            <v>87924.500891792792</v>
          </cell>
          <cell r="AE189">
            <v>5311.6454430945523</v>
          </cell>
          <cell r="AF189">
            <v>18135.01710406756</v>
          </cell>
          <cell r="AG189">
            <v>1684</v>
          </cell>
          <cell r="AH189">
            <v>62833.731328066177</v>
          </cell>
          <cell r="AI189">
            <v>2794.6772536198037</v>
          </cell>
          <cell r="AJ189">
            <v>10328</v>
          </cell>
          <cell r="AK189">
            <v>5719.0951637584858</v>
          </cell>
          <cell r="AM189">
            <v>6643</v>
          </cell>
          <cell r="AN189">
            <v>9680.9934999814286</v>
          </cell>
          <cell r="AO189">
            <v>8150.1479987413977</v>
          </cell>
          <cell r="AP189">
            <v>8902.6230174746252</v>
          </cell>
          <cell r="AQ189">
            <v>4586.729683390914</v>
          </cell>
        </row>
        <row r="190">
          <cell r="B190">
            <v>966773.39558867633</v>
          </cell>
          <cell r="C190">
            <v>37991.021435459428</v>
          </cell>
          <cell r="D190">
            <v>87876.888293047843</v>
          </cell>
          <cell r="E190">
            <v>30001.716686320757</v>
          </cell>
          <cell r="F190">
            <v>811045.07456954254</v>
          </cell>
          <cell r="G190">
            <v>36871.189100971314</v>
          </cell>
          <cell r="H190">
            <v>102507.7</v>
          </cell>
          <cell r="I190">
            <v>90942.719868575325</v>
          </cell>
          <cell r="J190">
            <v>76798.544670850533</v>
          </cell>
          <cell r="K190">
            <v>74617.39954853541</v>
          </cell>
          <cell r="L190">
            <v>67681.54810086565</v>
          </cell>
          <cell r="M190">
            <v>123193.79877870575</v>
          </cell>
          <cell r="N190">
            <v>150056.68693235688</v>
          </cell>
          <cell r="O190">
            <v>88300.09220510583</v>
          </cell>
          <cell r="Q190">
            <v>18078</v>
          </cell>
          <cell r="R190">
            <v>44537.756747392181</v>
          </cell>
          <cell r="S190">
            <v>14936.941752638797</v>
          </cell>
          <cell r="T190">
            <v>389365.87676281482</v>
          </cell>
          <cell r="U190">
            <v>17272</v>
          </cell>
          <cell r="V190">
            <v>47071.8</v>
          </cell>
          <cell r="W190">
            <v>40351.631170462162</v>
          </cell>
          <cell r="X190">
            <v>40800.341094578856</v>
          </cell>
          <cell r="Y190">
            <v>36501.885770064044</v>
          </cell>
          <cell r="Z190">
            <v>35982.946046267614</v>
          </cell>
          <cell r="AB190">
            <v>70154.318038777201</v>
          </cell>
          <cell r="AC190">
            <v>42010.054668383775</v>
          </cell>
          <cell r="AD190">
            <v>500004.09914173413</v>
          </cell>
          <cell r="AE190">
            <v>19912.905678355208</v>
          </cell>
          <cell r="AF190">
            <v>43301.500449115993</v>
          </cell>
          <cell r="AG190">
            <v>15059</v>
          </cell>
          <cell r="AH190">
            <v>421676.15949966619</v>
          </cell>
          <cell r="AI190">
            <v>19619.95065390005</v>
          </cell>
          <cell r="AJ190">
            <v>55435.9</v>
          </cell>
          <cell r="AK190">
            <v>50568.024672286017</v>
          </cell>
          <cell r="AM190">
            <v>38080.337818208383</v>
          </cell>
          <cell r="AN190">
            <v>31697.177626723442</v>
          </cell>
          <cell r="AO190">
            <v>64049.403762000307</v>
          </cell>
          <cell r="AP190">
            <v>79857.071187048743</v>
          </cell>
          <cell r="AQ190">
            <v>46339.964246119736</v>
          </cell>
        </row>
        <row r="191">
          <cell r="B191">
            <v>516223.94156309275</v>
          </cell>
          <cell r="C191">
            <v>35182.26776159471</v>
          </cell>
          <cell r="D191">
            <v>38187.027224508623</v>
          </cell>
          <cell r="E191">
            <v>26487.574430602592</v>
          </cell>
          <cell r="F191">
            <v>416248.53202272608</v>
          </cell>
          <cell r="G191">
            <v>22627.925143649409</v>
          </cell>
          <cell r="H191">
            <v>58582.166637999981</v>
          </cell>
          <cell r="I191">
            <v>47760.425552005283</v>
          </cell>
          <cell r="J191">
            <v>34611.845128709465</v>
          </cell>
          <cell r="K191">
            <v>41779.703451322559</v>
          </cell>
          <cell r="L191">
            <v>45714.364573713989</v>
          </cell>
          <cell r="M191">
            <v>66138.205824780045</v>
          </cell>
          <cell r="N191">
            <v>64650.421482582766</v>
          </cell>
          <cell r="O191">
            <v>34418.6676997178</v>
          </cell>
          <cell r="Q191">
            <v>15637.430172</v>
          </cell>
          <cell r="R191">
            <v>17639.732415607825</v>
          </cell>
          <cell r="S191">
            <v>13740.46682870386</v>
          </cell>
          <cell r="T191">
            <v>213326.61076172494</v>
          </cell>
          <cell r="U191">
            <v>12997.353326</v>
          </cell>
          <cell r="V191">
            <v>22997.056713999998</v>
          </cell>
          <cell r="W191">
            <v>25471.730626622539</v>
          </cell>
          <cell r="X191">
            <v>15540.477859949024</v>
          </cell>
          <cell r="Y191">
            <v>19903.670810438543</v>
          </cell>
          <cell r="Z191">
            <v>20977.58027173908</v>
          </cell>
          <cell r="AB191">
            <v>34135.312101401236</v>
          </cell>
          <cell r="AC191">
            <v>19710.800063616229</v>
          </cell>
          <cell r="AD191">
            <v>255810.25228017327</v>
          </cell>
          <cell r="AE191">
            <v>19557.268499094229</v>
          </cell>
          <cell r="AF191">
            <v>20590.422500423003</v>
          </cell>
          <cell r="AG191">
            <v>12750.246032000001</v>
          </cell>
          <cell r="AH191">
            <v>202930.07897198098</v>
          </cell>
          <cell r="AI191">
            <v>9613.190613981551</v>
          </cell>
          <cell r="AJ191">
            <v>35585.109923999997</v>
          </cell>
          <cell r="AK191">
            <v>22297.827905780847</v>
          </cell>
          <cell r="AM191">
            <v>21850.391167791611</v>
          </cell>
          <cell r="AN191">
            <v>24737.146960671176</v>
          </cell>
          <cell r="AO191">
            <v>24464.007118667752</v>
          </cell>
          <cell r="AP191">
            <v>30566.802444703917</v>
          </cell>
          <cell r="AQ191">
            <v>14682.609315409683</v>
          </cell>
        </row>
        <row r="192">
          <cell r="B192">
            <v>369477.78940752783</v>
          </cell>
          <cell r="C192">
            <v>13302.951882984433</v>
          </cell>
          <cell r="D192">
            <v>28135.608423304966</v>
          </cell>
          <cell r="E192">
            <v>6636.8963830766552</v>
          </cell>
          <cell r="F192">
            <v>321420.96099549753</v>
          </cell>
          <cell r="G192">
            <v>21692.253250296832</v>
          </cell>
          <cell r="H192">
            <v>33833.133362000015</v>
          </cell>
          <cell r="I192">
            <v>43357.070166490594</v>
          </cell>
          <cell r="J192">
            <v>29902.734008896499</v>
          </cell>
          <cell r="K192">
            <v>34308.218258881585</v>
          </cell>
          <cell r="L192">
            <v>31831.776816196296</v>
          </cell>
          <cell r="M192">
            <v>52106.179397345419</v>
          </cell>
          <cell r="N192">
            <v>42240.691976603586</v>
          </cell>
          <cell r="O192">
            <v>32292.057594527618</v>
          </cell>
          <cell r="Q192">
            <v>8281.5698279999997</v>
          </cell>
          <cell r="R192">
            <v>15620.510837</v>
          </cell>
          <cell r="S192">
            <v>3809.3865465719482</v>
          </cell>
          <cell r="T192">
            <v>175477.4959416702</v>
          </cell>
          <cell r="U192">
            <v>10371.646674</v>
          </cell>
          <cell r="V192">
            <v>16404.143286000002</v>
          </cell>
          <cell r="W192">
            <v>23555.930566898067</v>
          </cell>
          <cell r="X192">
            <v>16679.578923593483</v>
          </cell>
          <cell r="Y192">
            <v>22186.452204584199</v>
          </cell>
          <cell r="Z192">
            <v>16648.173059814151</v>
          </cell>
          <cell r="AB192">
            <v>27646.32861403031</v>
          </cell>
          <cell r="AC192">
            <v>19201.145268</v>
          </cell>
          <cell r="AD192">
            <v>166268.12581720957</v>
          </cell>
          <cell r="AE192">
            <v>4999.1803794560146</v>
          </cell>
          <cell r="AF192">
            <v>12498.059946393447</v>
          </cell>
          <cell r="AG192">
            <v>2833.7539679999986</v>
          </cell>
          <cell r="AH192">
            <v>145936.54080980615</v>
          </cell>
          <cell r="AI192">
            <v>11330.1814784986</v>
          </cell>
          <cell r="AJ192">
            <v>17428.990076000002</v>
          </cell>
          <cell r="AK192">
            <v>19818.052258174655</v>
          </cell>
          <cell r="AM192">
            <v>12186.271014</v>
          </cell>
          <cell r="AN192">
            <v>15182.681912623952</v>
          </cell>
          <cell r="AO192">
            <v>29263.441120590545</v>
          </cell>
          <cell r="AP192">
            <v>14589.737711057925</v>
          </cell>
          <cell r="AQ192">
            <v>13055.696755079667</v>
          </cell>
        </row>
        <row r="193">
          <cell r="B193">
            <v>173588</v>
          </cell>
          <cell r="C193">
            <v>8683</v>
          </cell>
          <cell r="D193">
            <v>13892</v>
          </cell>
          <cell r="E193">
            <v>8220</v>
          </cell>
          <cell r="F193">
            <v>142793</v>
          </cell>
          <cell r="G193">
            <v>11289</v>
          </cell>
          <cell r="H193">
            <v>18410</v>
          </cell>
          <cell r="I193">
            <v>14252</v>
          </cell>
          <cell r="J193">
            <v>11696</v>
          </cell>
          <cell r="K193">
            <v>25151</v>
          </cell>
          <cell r="L193">
            <v>14230</v>
          </cell>
          <cell r="M193">
            <v>28144</v>
          </cell>
          <cell r="N193">
            <v>11817</v>
          </cell>
          <cell r="O193">
            <v>7804</v>
          </cell>
          <cell r="Q193">
            <v>4447</v>
          </cell>
          <cell r="R193">
            <v>8518</v>
          </cell>
          <cell r="S193">
            <v>4221</v>
          </cell>
          <cell r="T193">
            <v>73983</v>
          </cell>
          <cell r="U193">
            <v>5222</v>
          </cell>
          <cell r="V193">
            <v>10220</v>
          </cell>
          <cell r="W193">
            <v>9544</v>
          </cell>
          <cell r="X193">
            <v>5234</v>
          </cell>
          <cell r="Y193">
            <v>12082</v>
          </cell>
          <cell r="Z193">
            <v>7347</v>
          </cell>
          <cell r="AB193">
            <v>6649</v>
          </cell>
          <cell r="AC193">
            <v>3337</v>
          </cell>
          <cell r="AD193">
            <v>82419</v>
          </cell>
          <cell r="AE193">
            <v>4236</v>
          </cell>
          <cell r="AF193">
            <v>5374</v>
          </cell>
          <cell r="AG193">
            <v>3999</v>
          </cell>
          <cell r="AH193">
            <v>68810</v>
          </cell>
          <cell r="AI193">
            <v>6067</v>
          </cell>
          <cell r="AJ193">
            <v>8190</v>
          </cell>
          <cell r="AK193">
            <v>4708</v>
          </cell>
          <cell r="AM193">
            <v>13069</v>
          </cell>
          <cell r="AN193">
            <v>6883</v>
          </cell>
          <cell r="AO193">
            <v>13796</v>
          </cell>
          <cell r="AP193">
            <v>5168</v>
          </cell>
          <cell r="AQ193">
            <v>4467</v>
          </cell>
        </row>
      </sheetData>
      <sheetData sheetId="13" refreshError="1"/>
      <sheetData sheetId="14" refreshError="1">
        <row r="2">
          <cell r="B2" t="str">
            <v>United Kingdom</v>
          </cell>
          <cell r="C2" t="str">
            <v>Wales</v>
          </cell>
          <cell r="D2" t="str">
            <v>Scotland</v>
          </cell>
          <cell r="E2" t="str">
            <v>Northern Ireland</v>
          </cell>
          <cell r="F2" t="str">
            <v>England</v>
          </cell>
          <cell r="G2" t="str">
            <v>North East</v>
          </cell>
          <cell r="H2" t="str">
            <v>North West</v>
          </cell>
          <cell r="I2" t="str">
            <v>Yorkshire &amp; the Humber</v>
          </cell>
          <cell r="J2" t="str">
            <v>East Midlands</v>
          </cell>
          <cell r="K2" t="str">
            <v>West Midlands</v>
          </cell>
          <cell r="L2" t="str">
            <v>East</v>
          </cell>
          <cell r="M2" t="str">
            <v>London</v>
          </cell>
          <cell r="N2" t="str">
            <v>South East</v>
          </cell>
          <cell r="O2" t="str">
            <v>South West</v>
          </cell>
          <cell r="P2" t="str">
            <v>United Kingdom</v>
          </cell>
          <cell r="Q2" t="str">
            <v>Wales</v>
          </cell>
          <cell r="R2" t="str">
            <v>Scotland</v>
          </cell>
          <cell r="S2" t="str">
            <v>Northern Ireland</v>
          </cell>
          <cell r="T2" t="str">
            <v>England</v>
          </cell>
          <cell r="U2" t="str">
            <v>North East</v>
          </cell>
          <cell r="V2" t="str">
            <v>North West</v>
          </cell>
          <cell r="W2" t="str">
            <v>Yorkshire &amp; the Humber</v>
          </cell>
          <cell r="X2" t="str">
            <v>East Midlands</v>
          </cell>
          <cell r="Y2" t="str">
            <v>West Midlands</v>
          </cell>
          <cell r="Z2" t="str">
            <v>East</v>
          </cell>
          <cell r="AA2" t="str">
            <v>London</v>
          </cell>
          <cell r="AB2" t="str">
            <v>South East</v>
          </cell>
          <cell r="AC2" t="str">
            <v>South West</v>
          </cell>
          <cell r="AD2" t="str">
            <v>United Kingdom</v>
          </cell>
          <cell r="AE2" t="str">
            <v>Wales</v>
          </cell>
          <cell r="AF2" t="str">
            <v>Scotland</v>
          </cell>
          <cell r="AG2" t="str">
            <v>Northern Ireland</v>
          </cell>
          <cell r="AH2" t="str">
            <v>England</v>
          </cell>
          <cell r="AI2" t="str">
            <v>North East</v>
          </cell>
          <cell r="AJ2" t="str">
            <v>North West</v>
          </cell>
          <cell r="AK2" t="str">
            <v>Yorkshire &amp; the Humber</v>
          </cell>
          <cell r="AL2" t="str">
            <v>East Midlands</v>
          </cell>
          <cell r="AM2" t="str">
            <v>West Midlands</v>
          </cell>
          <cell r="AN2" t="str">
            <v>East</v>
          </cell>
          <cell r="AO2" t="str">
            <v>London</v>
          </cell>
          <cell r="AP2" t="str">
            <v>South East</v>
          </cell>
          <cell r="AQ2" t="str">
            <v>South West</v>
          </cell>
        </row>
        <row r="3">
          <cell r="B3">
            <v>27761330</v>
          </cell>
          <cell r="C3">
            <v>1287096</v>
          </cell>
          <cell r="D3">
            <v>2405751</v>
          </cell>
          <cell r="E3">
            <v>737427</v>
          </cell>
          <cell r="F3">
            <v>23331056</v>
          </cell>
          <cell r="G3">
            <v>1102116</v>
          </cell>
          <cell r="H3">
            <v>3078305</v>
          </cell>
          <cell r="I3">
            <v>2297236</v>
          </cell>
          <cell r="J3">
            <v>1988079</v>
          </cell>
          <cell r="K3">
            <v>2452624</v>
          </cell>
          <cell r="L3">
            <v>2638589</v>
          </cell>
          <cell r="M3">
            <v>3517290</v>
          </cell>
          <cell r="N3">
            <v>3931862</v>
          </cell>
          <cell r="O3">
            <v>2324955</v>
          </cell>
          <cell r="P3">
            <v>15200561</v>
          </cell>
          <cell r="Q3">
            <v>690533</v>
          </cell>
          <cell r="R3">
            <v>1285195</v>
          </cell>
          <cell r="S3">
            <v>413655</v>
          </cell>
          <cell r="T3">
            <v>12811178</v>
          </cell>
          <cell r="U3">
            <v>589275</v>
          </cell>
          <cell r="V3">
            <v>1679130</v>
          </cell>
          <cell r="W3">
            <v>1261423</v>
          </cell>
          <cell r="X3">
            <v>1081682</v>
          </cell>
          <cell r="Y3">
            <v>1349168</v>
          </cell>
          <cell r="Z3">
            <v>1443788</v>
          </cell>
          <cell r="AA3">
            <v>1974691</v>
          </cell>
          <cell r="AB3">
            <v>2155613</v>
          </cell>
          <cell r="AC3">
            <v>1276408</v>
          </cell>
          <cell r="AD3">
            <v>12560769</v>
          </cell>
          <cell r="AE3">
            <v>596563</v>
          </cell>
          <cell r="AF3">
            <v>1120556</v>
          </cell>
          <cell r="AG3">
            <v>323772</v>
          </cell>
          <cell r="AH3">
            <v>10519878</v>
          </cell>
          <cell r="AI3">
            <v>512841</v>
          </cell>
          <cell r="AJ3">
            <v>1399175</v>
          </cell>
          <cell r="AK3">
            <v>1035813</v>
          </cell>
          <cell r="AL3">
            <v>906397</v>
          </cell>
          <cell r="AM3">
            <v>1103456</v>
          </cell>
          <cell r="AN3">
            <v>1194801</v>
          </cell>
          <cell r="AO3">
            <v>1542599</v>
          </cell>
          <cell r="AP3">
            <v>1776249</v>
          </cell>
          <cell r="AQ3">
            <v>1048547</v>
          </cell>
        </row>
        <row r="4">
          <cell r="B4">
            <v>27761.33</v>
          </cell>
          <cell r="C4">
            <v>1287.096</v>
          </cell>
          <cell r="D4">
            <v>2405.7510000000002</v>
          </cell>
          <cell r="E4">
            <v>737.42700000000002</v>
          </cell>
          <cell r="F4">
            <v>23331.056</v>
          </cell>
          <cell r="G4">
            <v>1102.116</v>
          </cell>
          <cell r="H4">
            <v>3078.3049999999998</v>
          </cell>
          <cell r="I4">
            <v>2297.2359999999999</v>
          </cell>
          <cell r="J4">
            <v>1988.079</v>
          </cell>
          <cell r="K4">
            <v>2452.6239999999998</v>
          </cell>
          <cell r="L4">
            <v>2638.5889999999999</v>
          </cell>
          <cell r="M4">
            <v>3517.29</v>
          </cell>
          <cell r="N4">
            <v>3931.8620000000001</v>
          </cell>
          <cell r="O4">
            <v>2324.9549999999999</v>
          </cell>
          <cell r="P4">
            <v>15200.561</v>
          </cell>
          <cell r="Q4">
            <v>690.53300000000002</v>
          </cell>
          <cell r="R4">
            <v>1285.1949999999999</v>
          </cell>
          <cell r="S4">
            <v>413.65499999999997</v>
          </cell>
          <cell r="T4">
            <v>12811.178</v>
          </cell>
          <cell r="U4">
            <v>589.27499999999998</v>
          </cell>
          <cell r="V4">
            <v>1679.13</v>
          </cell>
          <cell r="W4">
            <v>1261.423</v>
          </cell>
          <cell r="X4">
            <v>1081.682</v>
          </cell>
          <cell r="Y4">
            <v>1349.1679999999999</v>
          </cell>
          <cell r="Z4">
            <v>1443.788</v>
          </cell>
          <cell r="AA4">
            <v>1974.691</v>
          </cell>
          <cell r="AB4">
            <v>2155.6129999999998</v>
          </cell>
          <cell r="AC4">
            <v>1276.4079999999999</v>
          </cell>
          <cell r="AD4">
            <v>12560.769</v>
          </cell>
          <cell r="AE4">
            <v>596.56299999999999</v>
          </cell>
          <cell r="AF4">
            <v>1120.556</v>
          </cell>
          <cell r="AG4">
            <v>323.77199999999999</v>
          </cell>
          <cell r="AH4">
            <v>10519.878000000001</v>
          </cell>
          <cell r="AI4">
            <v>512.84100000000001</v>
          </cell>
          <cell r="AJ4">
            <v>1399.175</v>
          </cell>
          <cell r="AK4">
            <v>1035.8130000000001</v>
          </cell>
          <cell r="AL4">
            <v>906.39700000000005</v>
          </cell>
          <cell r="AM4">
            <v>1103.4559999999999</v>
          </cell>
          <cell r="AN4">
            <v>1194.8009999999999</v>
          </cell>
          <cell r="AO4">
            <v>1542.5989999999999</v>
          </cell>
          <cell r="AP4">
            <v>1776.249</v>
          </cell>
          <cell r="AQ4">
            <v>1048.547</v>
          </cell>
        </row>
        <row r="6">
          <cell r="B6">
            <v>1616806</v>
          </cell>
          <cell r="C6">
            <v>78207</v>
          </cell>
          <cell r="D6">
            <v>133252</v>
          </cell>
          <cell r="E6">
            <v>40956</v>
          </cell>
          <cell r="F6">
            <v>1364391</v>
          </cell>
          <cell r="G6">
            <v>46241</v>
          </cell>
          <cell r="H6">
            <v>142226</v>
          </cell>
          <cell r="I6">
            <v>112923</v>
          </cell>
          <cell r="J6">
            <v>91231</v>
          </cell>
          <cell r="K6">
            <v>116284</v>
          </cell>
          <cell r="L6">
            <v>139997</v>
          </cell>
          <cell r="M6">
            <v>317432</v>
          </cell>
          <cell r="N6">
            <v>260304</v>
          </cell>
          <cell r="O6">
            <v>137753</v>
          </cell>
          <cell r="P6">
            <v>889951</v>
          </cell>
          <cell r="Q6">
            <v>42087</v>
          </cell>
          <cell r="R6">
            <v>70535</v>
          </cell>
          <cell r="S6">
            <v>19226</v>
          </cell>
          <cell r="T6">
            <v>758103</v>
          </cell>
          <cell r="U6">
            <v>25322</v>
          </cell>
          <cell r="V6">
            <v>78810</v>
          </cell>
          <cell r="W6">
            <v>60114</v>
          </cell>
          <cell r="X6">
            <v>50306</v>
          </cell>
          <cell r="Y6">
            <v>62137</v>
          </cell>
          <cell r="Z6">
            <v>75383</v>
          </cell>
          <cell r="AA6">
            <v>185955</v>
          </cell>
          <cell r="AB6">
            <v>140980</v>
          </cell>
          <cell r="AC6">
            <v>79096</v>
          </cell>
          <cell r="AD6">
            <v>726855</v>
          </cell>
          <cell r="AE6">
            <v>36120</v>
          </cell>
          <cell r="AF6">
            <v>62717</v>
          </cell>
          <cell r="AG6">
            <v>21730</v>
          </cell>
          <cell r="AH6">
            <v>606288</v>
          </cell>
          <cell r="AI6">
            <v>20919</v>
          </cell>
          <cell r="AJ6">
            <v>63416</v>
          </cell>
          <cell r="AK6">
            <v>52809</v>
          </cell>
          <cell r="AL6">
            <v>40925</v>
          </cell>
          <cell r="AM6">
            <v>54147</v>
          </cell>
          <cell r="AN6">
            <v>64614</v>
          </cell>
          <cell r="AO6">
            <v>131477</v>
          </cell>
          <cell r="AP6">
            <v>119324</v>
          </cell>
          <cell r="AQ6">
            <v>58657</v>
          </cell>
        </row>
        <row r="7">
          <cell r="B7">
            <v>47352</v>
          </cell>
          <cell r="C7">
            <v>2257</v>
          </cell>
          <cell r="D7">
            <v>6756</v>
          </cell>
          <cell r="E7">
            <v>1401</v>
          </cell>
          <cell r="F7">
            <v>36938</v>
          </cell>
          <cell r="G7">
            <v>2955</v>
          </cell>
          <cell r="H7">
            <v>8972</v>
          </cell>
          <cell r="I7">
            <v>3859</v>
          </cell>
          <cell r="J7">
            <v>3748</v>
          </cell>
          <cell r="K7">
            <v>3892</v>
          </cell>
          <cell r="L7">
            <v>2200</v>
          </cell>
          <cell r="M7">
            <v>2331</v>
          </cell>
          <cell r="N7">
            <v>3630</v>
          </cell>
          <cell r="O7">
            <v>5351</v>
          </cell>
          <cell r="P7">
            <v>27425</v>
          </cell>
          <cell r="Q7">
            <v>1338</v>
          </cell>
          <cell r="R7">
            <v>4638</v>
          </cell>
          <cell r="S7">
            <v>381</v>
          </cell>
          <cell r="T7">
            <v>21068</v>
          </cell>
          <cell r="U7">
            <v>826</v>
          </cell>
          <cell r="V7">
            <v>6265</v>
          </cell>
          <cell r="W7">
            <v>2118</v>
          </cell>
          <cell r="X7">
            <v>2207</v>
          </cell>
          <cell r="Y7">
            <v>1557</v>
          </cell>
          <cell r="Z7">
            <v>901</v>
          </cell>
          <cell r="AA7">
            <v>1336</v>
          </cell>
          <cell r="AB7">
            <v>2254</v>
          </cell>
          <cell r="AC7">
            <v>3604</v>
          </cell>
          <cell r="AD7">
            <v>19927</v>
          </cell>
          <cell r="AE7">
            <v>919</v>
          </cell>
          <cell r="AF7">
            <v>2118</v>
          </cell>
          <cell r="AG7">
            <v>1020</v>
          </cell>
          <cell r="AH7">
            <v>15870</v>
          </cell>
          <cell r="AI7">
            <v>2129</v>
          </cell>
          <cell r="AJ7">
            <v>2707</v>
          </cell>
          <cell r="AK7">
            <v>1741</v>
          </cell>
          <cell r="AL7">
            <v>1541</v>
          </cell>
          <cell r="AM7">
            <v>2335</v>
          </cell>
          <cell r="AN7">
            <v>1299</v>
          </cell>
          <cell r="AO7">
            <v>995</v>
          </cell>
          <cell r="AP7">
            <v>1376</v>
          </cell>
          <cell r="AQ7">
            <v>1747</v>
          </cell>
        </row>
        <row r="8">
          <cell r="B8">
            <v>3743543</v>
          </cell>
          <cell r="C8">
            <v>149986</v>
          </cell>
          <cell r="D8">
            <v>310155</v>
          </cell>
          <cell r="E8">
            <v>94893</v>
          </cell>
          <cell r="F8">
            <v>3188509</v>
          </cell>
          <cell r="G8">
            <v>104851</v>
          </cell>
          <cell r="H8">
            <v>369651</v>
          </cell>
          <cell r="I8">
            <v>265356</v>
          </cell>
          <cell r="J8">
            <v>249999</v>
          </cell>
          <cell r="K8">
            <v>278119</v>
          </cell>
          <cell r="L8">
            <v>327458</v>
          </cell>
          <cell r="M8">
            <v>734105</v>
          </cell>
          <cell r="N8">
            <v>571988</v>
          </cell>
          <cell r="O8">
            <v>286982</v>
          </cell>
          <cell r="P8">
            <v>2018910</v>
          </cell>
          <cell r="Q8">
            <v>74334</v>
          </cell>
          <cell r="R8">
            <v>155779</v>
          </cell>
          <cell r="S8">
            <v>46519</v>
          </cell>
          <cell r="T8">
            <v>1742278</v>
          </cell>
          <cell r="U8">
            <v>54412</v>
          </cell>
          <cell r="V8">
            <v>208809</v>
          </cell>
          <cell r="W8">
            <v>134677</v>
          </cell>
          <cell r="X8">
            <v>136249</v>
          </cell>
          <cell r="Y8">
            <v>148085</v>
          </cell>
          <cell r="Z8">
            <v>174550</v>
          </cell>
          <cell r="AA8">
            <v>411669</v>
          </cell>
          <cell r="AB8">
            <v>318583</v>
          </cell>
          <cell r="AC8">
            <v>155244</v>
          </cell>
          <cell r="AD8">
            <v>1724633</v>
          </cell>
          <cell r="AE8">
            <v>75652</v>
          </cell>
          <cell r="AF8">
            <v>154376</v>
          </cell>
          <cell r="AG8">
            <v>48374</v>
          </cell>
          <cell r="AH8">
            <v>1446231</v>
          </cell>
          <cell r="AI8">
            <v>50439</v>
          </cell>
          <cell r="AJ8">
            <v>160842</v>
          </cell>
          <cell r="AK8">
            <v>130679</v>
          </cell>
          <cell r="AL8">
            <v>113750</v>
          </cell>
          <cell r="AM8">
            <v>130034</v>
          </cell>
          <cell r="AN8">
            <v>152908</v>
          </cell>
          <cell r="AO8">
            <v>322436</v>
          </cell>
          <cell r="AP8">
            <v>253405</v>
          </cell>
          <cell r="AQ8">
            <v>131738</v>
          </cell>
        </row>
        <row r="9">
          <cell r="B9">
            <v>356926</v>
          </cell>
          <cell r="C9">
            <v>11603</v>
          </cell>
          <cell r="D9">
            <v>34615</v>
          </cell>
          <cell r="E9">
            <v>6715</v>
          </cell>
          <cell r="F9">
            <v>303993</v>
          </cell>
          <cell r="G9">
            <v>10824</v>
          </cell>
          <cell r="H9">
            <v>37128</v>
          </cell>
          <cell r="I9">
            <v>15614</v>
          </cell>
          <cell r="J9">
            <v>23070</v>
          </cell>
          <cell r="K9">
            <v>26506</v>
          </cell>
          <cell r="L9">
            <v>39706</v>
          </cell>
          <cell r="M9">
            <v>49532</v>
          </cell>
          <cell r="N9">
            <v>70256</v>
          </cell>
          <cell r="O9">
            <v>31357</v>
          </cell>
          <cell r="P9">
            <v>235739</v>
          </cell>
          <cell r="Q9">
            <v>8114</v>
          </cell>
          <cell r="R9">
            <v>24166</v>
          </cell>
          <cell r="S9">
            <v>4143</v>
          </cell>
          <cell r="T9">
            <v>199316</v>
          </cell>
          <cell r="U9">
            <v>4298</v>
          </cell>
          <cell r="V9">
            <v>26661</v>
          </cell>
          <cell r="W9">
            <v>10410</v>
          </cell>
          <cell r="X9">
            <v>14320</v>
          </cell>
          <cell r="Y9">
            <v>17582</v>
          </cell>
          <cell r="Z9">
            <v>30148</v>
          </cell>
          <cell r="AA9">
            <v>29625</v>
          </cell>
          <cell r="AB9">
            <v>44245</v>
          </cell>
          <cell r="AC9">
            <v>22027</v>
          </cell>
          <cell r="AD9">
            <v>121187</v>
          </cell>
          <cell r="AE9">
            <v>3489</v>
          </cell>
          <cell r="AF9">
            <v>10449</v>
          </cell>
          <cell r="AG9">
            <v>2572</v>
          </cell>
          <cell r="AH9">
            <v>104677</v>
          </cell>
          <cell r="AI9">
            <v>6526</v>
          </cell>
          <cell r="AJ9">
            <v>10467</v>
          </cell>
          <cell r="AK9">
            <v>5204</v>
          </cell>
          <cell r="AL9">
            <v>8750</v>
          </cell>
          <cell r="AM9">
            <v>8924</v>
          </cell>
          <cell r="AN9">
            <v>9558</v>
          </cell>
          <cell r="AO9">
            <v>19907</v>
          </cell>
          <cell r="AP9">
            <v>26011</v>
          </cell>
          <cell r="AQ9">
            <v>9330</v>
          </cell>
        </row>
        <row r="10">
          <cell r="B10">
            <v>176356</v>
          </cell>
          <cell r="C10">
            <v>12237</v>
          </cell>
          <cell r="D10">
            <v>10579</v>
          </cell>
          <cell r="E10">
            <v>3841</v>
          </cell>
          <cell r="F10">
            <v>149699</v>
          </cell>
          <cell r="G10">
            <v>11376</v>
          </cell>
          <cell r="H10">
            <v>25790</v>
          </cell>
          <cell r="I10">
            <v>15291</v>
          </cell>
          <cell r="J10">
            <v>16295</v>
          </cell>
          <cell r="K10">
            <v>16065</v>
          </cell>
          <cell r="L10">
            <v>14256</v>
          </cell>
          <cell r="M10">
            <v>12814</v>
          </cell>
          <cell r="N10">
            <v>21432</v>
          </cell>
          <cell r="O10">
            <v>16380</v>
          </cell>
          <cell r="P10">
            <v>78565</v>
          </cell>
          <cell r="Q10">
            <v>6703</v>
          </cell>
          <cell r="R10">
            <v>7336</v>
          </cell>
          <cell r="S10">
            <v>1152</v>
          </cell>
          <cell r="T10">
            <v>63374</v>
          </cell>
          <cell r="U10">
            <v>3112</v>
          </cell>
          <cell r="V10">
            <v>10493</v>
          </cell>
          <cell r="W10">
            <v>8362</v>
          </cell>
          <cell r="X10">
            <v>6817</v>
          </cell>
          <cell r="Y10">
            <v>7708</v>
          </cell>
          <cell r="Z10">
            <v>5471</v>
          </cell>
          <cell r="AA10">
            <v>4491</v>
          </cell>
          <cell r="AB10">
            <v>7857</v>
          </cell>
          <cell r="AC10">
            <v>9063</v>
          </cell>
          <cell r="AD10">
            <v>97791</v>
          </cell>
          <cell r="AE10">
            <v>5534</v>
          </cell>
          <cell r="AF10">
            <v>3243</v>
          </cell>
          <cell r="AG10">
            <v>2689</v>
          </cell>
          <cell r="AH10">
            <v>86325</v>
          </cell>
          <cell r="AI10">
            <v>8264</v>
          </cell>
          <cell r="AJ10">
            <v>15297</v>
          </cell>
          <cell r="AK10">
            <v>6929</v>
          </cell>
          <cell r="AL10">
            <v>9478</v>
          </cell>
          <cell r="AM10">
            <v>8357</v>
          </cell>
          <cell r="AN10">
            <v>8785</v>
          </cell>
          <cell r="AO10">
            <v>8323</v>
          </cell>
          <cell r="AP10">
            <v>13575</v>
          </cell>
          <cell r="AQ10">
            <v>7317</v>
          </cell>
        </row>
        <row r="11">
          <cell r="B11">
            <v>399612</v>
          </cell>
          <cell r="C11">
            <v>20420</v>
          </cell>
          <cell r="D11">
            <v>29005</v>
          </cell>
          <cell r="E11">
            <v>9587</v>
          </cell>
          <cell r="F11">
            <v>340600</v>
          </cell>
          <cell r="G11">
            <v>11215</v>
          </cell>
          <cell r="H11">
            <v>41105</v>
          </cell>
          <cell r="I11">
            <v>19349</v>
          </cell>
          <cell r="J11">
            <v>24595</v>
          </cell>
          <cell r="K11">
            <v>25259</v>
          </cell>
          <cell r="L11">
            <v>45205</v>
          </cell>
          <cell r="M11">
            <v>59539</v>
          </cell>
          <cell r="N11">
            <v>78842</v>
          </cell>
          <cell r="O11">
            <v>35491</v>
          </cell>
          <cell r="P11">
            <v>169237</v>
          </cell>
          <cell r="Q11">
            <v>8112</v>
          </cell>
          <cell r="R11">
            <v>13171</v>
          </cell>
          <cell r="S11">
            <v>3441</v>
          </cell>
          <cell r="T11">
            <v>144513</v>
          </cell>
          <cell r="U11">
            <v>3660</v>
          </cell>
          <cell r="V11">
            <v>20575</v>
          </cell>
          <cell r="W11">
            <v>7253</v>
          </cell>
          <cell r="X11">
            <v>10340</v>
          </cell>
          <cell r="Y11">
            <v>10309</v>
          </cell>
          <cell r="Z11">
            <v>17303</v>
          </cell>
          <cell r="AA11">
            <v>25994</v>
          </cell>
          <cell r="AB11">
            <v>33831</v>
          </cell>
          <cell r="AC11">
            <v>15248</v>
          </cell>
          <cell r="AD11">
            <v>230375</v>
          </cell>
          <cell r="AE11">
            <v>12308</v>
          </cell>
          <cell r="AF11">
            <v>15834</v>
          </cell>
          <cell r="AG11">
            <v>6146</v>
          </cell>
          <cell r="AH11">
            <v>196087</v>
          </cell>
          <cell r="AI11">
            <v>7555</v>
          </cell>
          <cell r="AJ11">
            <v>20530</v>
          </cell>
          <cell r="AK11">
            <v>12096</v>
          </cell>
          <cell r="AL11">
            <v>14255</v>
          </cell>
          <cell r="AM11">
            <v>14950</v>
          </cell>
          <cell r="AN11">
            <v>27902</v>
          </cell>
          <cell r="AO11">
            <v>33545</v>
          </cell>
          <cell r="AP11">
            <v>45011</v>
          </cell>
          <cell r="AQ11">
            <v>20243</v>
          </cell>
        </row>
        <row r="12">
          <cell r="B12">
            <v>1237642</v>
          </cell>
          <cell r="C12">
            <v>57682</v>
          </cell>
          <cell r="D12">
            <v>265018</v>
          </cell>
          <cell r="E12">
            <v>31563</v>
          </cell>
          <cell r="F12">
            <v>883379</v>
          </cell>
          <cell r="G12">
            <v>44910</v>
          </cell>
          <cell r="H12">
            <v>139709</v>
          </cell>
          <cell r="I12">
            <v>88211</v>
          </cell>
          <cell r="J12">
            <v>71191</v>
          </cell>
          <cell r="K12">
            <v>99850</v>
          </cell>
          <cell r="L12">
            <v>106875</v>
          </cell>
          <cell r="M12">
            <v>83310</v>
          </cell>
          <cell r="N12">
            <v>152265</v>
          </cell>
          <cell r="O12">
            <v>97058</v>
          </cell>
          <cell r="P12">
            <v>887391</v>
          </cell>
          <cell r="Q12">
            <v>42420</v>
          </cell>
          <cell r="R12">
            <v>150848</v>
          </cell>
          <cell r="S12">
            <v>23120</v>
          </cell>
          <cell r="T12">
            <v>671003</v>
          </cell>
          <cell r="U12">
            <v>32750</v>
          </cell>
          <cell r="V12">
            <v>106211</v>
          </cell>
          <cell r="W12">
            <v>67497</v>
          </cell>
          <cell r="X12">
            <v>56283</v>
          </cell>
          <cell r="Y12">
            <v>77698</v>
          </cell>
          <cell r="Z12">
            <v>83669</v>
          </cell>
          <cell r="AA12">
            <v>57305</v>
          </cell>
          <cell r="AB12">
            <v>117325</v>
          </cell>
          <cell r="AC12">
            <v>72265</v>
          </cell>
          <cell r="AD12">
            <v>350251</v>
          </cell>
          <cell r="AE12">
            <v>15262</v>
          </cell>
          <cell r="AF12">
            <v>114170</v>
          </cell>
          <cell r="AG12">
            <v>8443</v>
          </cell>
          <cell r="AH12">
            <v>212376</v>
          </cell>
          <cell r="AI12">
            <v>12160</v>
          </cell>
          <cell r="AJ12">
            <v>33498</v>
          </cell>
          <cell r="AK12">
            <v>20714</v>
          </cell>
          <cell r="AL12">
            <v>14908</v>
          </cell>
          <cell r="AM12">
            <v>22152</v>
          </cell>
          <cell r="AN12">
            <v>23206</v>
          </cell>
          <cell r="AO12">
            <v>26005</v>
          </cell>
          <cell r="AP12">
            <v>34940</v>
          </cell>
          <cell r="AQ12">
            <v>24793</v>
          </cell>
        </row>
        <row r="13">
          <cell r="B13">
            <v>77021</v>
          </cell>
          <cell r="C13">
            <v>3787</v>
          </cell>
          <cell r="D13">
            <v>2188</v>
          </cell>
          <cell r="E13">
            <v>1984</v>
          </cell>
          <cell r="F13">
            <v>69062</v>
          </cell>
          <cell r="G13">
            <v>7622</v>
          </cell>
          <cell r="H13">
            <v>8293</v>
          </cell>
          <cell r="I13">
            <v>10830</v>
          </cell>
          <cell r="J13">
            <v>6495</v>
          </cell>
          <cell r="K13">
            <v>6581</v>
          </cell>
          <cell r="L13">
            <v>2591</v>
          </cell>
          <cell r="M13">
            <v>5903</v>
          </cell>
          <cell r="N13">
            <v>10448</v>
          </cell>
          <cell r="O13">
            <v>10299</v>
          </cell>
          <cell r="P13">
            <v>24031</v>
          </cell>
          <cell r="Q13">
            <v>816</v>
          </cell>
          <cell r="R13">
            <v>938</v>
          </cell>
          <cell r="S13">
            <v>653</v>
          </cell>
          <cell r="T13">
            <v>21624</v>
          </cell>
          <cell r="U13">
            <v>3489</v>
          </cell>
          <cell r="V13">
            <v>2583</v>
          </cell>
          <cell r="W13">
            <v>2236</v>
          </cell>
          <cell r="X13">
            <v>3343</v>
          </cell>
          <cell r="Y13">
            <v>2342</v>
          </cell>
          <cell r="Z13">
            <v>0</v>
          </cell>
          <cell r="AA13">
            <v>1729</v>
          </cell>
          <cell r="AB13">
            <v>3019</v>
          </cell>
          <cell r="AC13">
            <v>2883</v>
          </cell>
          <cell r="AD13">
            <v>52990</v>
          </cell>
          <cell r="AE13">
            <v>2971</v>
          </cell>
          <cell r="AF13">
            <v>1250</v>
          </cell>
          <cell r="AG13">
            <v>1331</v>
          </cell>
          <cell r="AH13">
            <v>47438</v>
          </cell>
          <cell r="AI13">
            <v>4133</v>
          </cell>
          <cell r="AJ13">
            <v>5710</v>
          </cell>
          <cell r="AK13">
            <v>8594</v>
          </cell>
          <cell r="AL13">
            <v>3152</v>
          </cell>
          <cell r="AM13">
            <v>4239</v>
          </cell>
          <cell r="AN13">
            <v>2591</v>
          </cell>
          <cell r="AO13">
            <v>4174</v>
          </cell>
          <cell r="AP13">
            <v>7429</v>
          </cell>
          <cell r="AQ13">
            <v>7416</v>
          </cell>
        </row>
        <row r="14">
          <cell r="B14">
            <v>52711</v>
          </cell>
          <cell r="C14">
            <v>2627</v>
          </cell>
          <cell r="D14">
            <v>2077</v>
          </cell>
          <cell r="E14">
            <v>1708</v>
          </cell>
          <cell r="F14">
            <v>46299</v>
          </cell>
          <cell r="G14">
            <v>1164</v>
          </cell>
          <cell r="H14">
            <v>4420</v>
          </cell>
          <cell r="I14">
            <v>5416</v>
          </cell>
          <cell r="J14">
            <v>6374</v>
          </cell>
          <cell r="K14">
            <v>2879</v>
          </cell>
          <cell r="L14">
            <v>6106</v>
          </cell>
          <cell r="M14">
            <v>3292</v>
          </cell>
          <cell r="N14">
            <v>11729</v>
          </cell>
          <cell r="O14">
            <v>4919</v>
          </cell>
          <cell r="P14">
            <v>13795</v>
          </cell>
          <cell r="Q14">
            <v>0</v>
          </cell>
          <cell r="R14">
            <v>0</v>
          </cell>
          <cell r="S14">
            <v>385</v>
          </cell>
          <cell r="T14">
            <v>13410</v>
          </cell>
          <cell r="U14">
            <v>0</v>
          </cell>
          <cell r="V14">
            <v>1373</v>
          </cell>
          <cell r="W14">
            <v>1752</v>
          </cell>
          <cell r="X14">
            <v>2695</v>
          </cell>
          <cell r="Y14">
            <v>0</v>
          </cell>
          <cell r="Z14">
            <v>1702</v>
          </cell>
          <cell r="AA14">
            <v>578</v>
          </cell>
          <cell r="AB14">
            <v>3155</v>
          </cell>
          <cell r="AC14">
            <v>2155</v>
          </cell>
          <cell r="AD14">
            <v>38916</v>
          </cell>
          <cell r="AE14">
            <v>2627</v>
          </cell>
          <cell r="AF14">
            <v>2077</v>
          </cell>
          <cell r="AG14">
            <v>1323</v>
          </cell>
          <cell r="AH14">
            <v>32889</v>
          </cell>
          <cell r="AI14">
            <v>1164</v>
          </cell>
          <cell r="AJ14">
            <v>3047</v>
          </cell>
          <cell r="AK14">
            <v>3664</v>
          </cell>
          <cell r="AL14">
            <v>3679</v>
          </cell>
          <cell r="AM14">
            <v>2879</v>
          </cell>
          <cell r="AN14">
            <v>4404</v>
          </cell>
          <cell r="AO14">
            <v>2714</v>
          </cell>
          <cell r="AP14">
            <v>8574</v>
          </cell>
          <cell r="AQ14">
            <v>2764</v>
          </cell>
        </row>
        <row r="15">
          <cell r="B15">
            <v>82284</v>
          </cell>
          <cell r="C15">
            <v>4000</v>
          </cell>
          <cell r="D15">
            <v>8786</v>
          </cell>
          <cell r="E15">
            <v>1209</v>
          </cell>
          <cell r="F15">
            <v>68289</v>
          </cell>
          <cell r="G15">
            <v>1461</v>
          </cell>
          <cell r="H15">
            <v>13081</v>
          </cell>
          <cell r="I15">
            <v>5609</v>
          </cell>
          <cell r="J15">
            <v>4948</v>
          </cell>
          <cell r="K15">
            <v>9546</v>
          </cell>
          <cell r="L15">
            <v>9347</v>
          </cell>
          <cell r="M15">
            <v>6338</v>
          </cell>
          <cell r="N15">
            <v>11389</v>
          </cell>
          <cell r="O15">
            <v>6570</v>
          </cell>
          <cell r="P15">
            <v>7730</v>
          </cell>
          <cell r="Q15">
            <v>0</v>
          </cell>
          <cell r="R15">
            <v>0</v>
          </cell>
          <cell r="S15">
            <v>390</v>
          </cell>
          <cell r="T15">
            <v>7340</v>
          </cell>
          <cell r="U15">
            <v>0</v>
          </cell>
          <cell r="V15">
            <v>1348</v>
          </cell>
          <cell r="W15">
            <v>0</v>
          </cell>
          <cell r="X15">
            <v>461</v>
          </cell>
          <cell r="Y15">
            <v>1030</v>
          </cell>
          <cell r="Z15">
            <v>840</v>
          </cell>
          <cell r="AA15">
            <v>2244</v>
          </cell>
          <cell r="AB15">
            <v>0</v>
          </cell>
          <cell r="AC15">
            <v>1417</v>
          </cell>
          <cell r="AD15">
            <v>74554</v>
          </cell>
          <cell r="AE15">
            <v>4000</v>
          </cell>
          <cell r="AF15">
            <v>8786</v>
          </cell>
          <cell r="AG15">
            <v>819</v>
          </cell>
          <cell r="AH15">
            <v>60949</v>
          </cell>
          <cell r="AI15">
            <v>1461</v>
          </cell>
          <cell r="AJ15">
            <v>11733</v>
          </cell>
          <cell r="AK15">
            <v>5609</v>
          </cell>
          <cell r="AL15">
            <v>4487</v>
          </cell>
          <cell r="AM15">
            <v>8516</v>
          </cell>
          <cell r="AN15">
            <v>8507</v>
          </cell>
          <cell r="AO15">
            <v>4094</v>
          </cell>
          <cell r="AP15">
            <v>11389</v>
          </cell>
          <cell r="AQ15">
            <v>5153</v>
          </cell>
        </row>
        <row r="16">
          <cell r="B16">
            <v>9165</v>
          </cell>
          <cell r="C16">
            <v>457</v>
          </cell>
          <cell r="D16">
            <v>0</v>
          </cell>
          <cell r="E16">
            <v>0</v>
          </cell>
          <cell r="F16">
            <v>8708</v>
          </cell>
          <cell r="G16">
            <v>827</v>
          </cell>
          <cell r="H16">
            <v>1791</v>
          </cell>
          <cell r="I16">
            <v>451</v>
          </cell>
          <cell r="J16">
            <v>1018</v>
          </cell>
          <cell r="K16">
            <v>1844</v>
          </cell>
          <cell r="L16">
            <v>1035</v>
          </cell>
          <cell r="M16">
            <v>456</v>
          </cell>
          <cell r="N16">
            <v>872</v>
          </cell>
          <cell r="O16">
            <v>414</v>
          </cell>
          <cell r="P16">
            <v>1402</v>
          </cell>
          <cell r="Q16">
            <v>0</v>
          </cell>
          <cell r="R16">
            <v>0</v>
          </cell>
          <cell r="S16">
            <v>0</v>
          </cell>
          <cell r="T16">
            <v>1402</v>
          </cell>
          <cell r="U16">
            <v>0</v>
          </cell>
          <cell r="V16">
            <v>848</v>
          </cell>
          <cell r="W16">
            <v>0</v>
          </cell>
          <cell r="X16">
            <v>554</v>
          </cell>
          <cell r="Y16">
            <v>0</v>
          </cell>
          <cell r="Z16">
            <v>0</v>
          </cell>
          <cell r="AA16">
            <v>0</v>
          </cell>
          <cell r="AB16">
            <v>0</v>
          </cell>
          <cell r="AC16">
            <v>0</v>
          </cell>
          <cell r="AD16">
            <v>7763</v>
          </cell>
          <cell r="AE16">
            <v>457</v>
          </cell>
          <cell r="AF16">
            <v>0</v>
          </cell>
          <cell r="AG16">
            <v>0</v>
          </cell>
          <cell r="AH16">
            <v>7306</v>
          </cell>
          <cell r="AI16">
            <v>827</v>
          </cell>
          <cell r="AJ16">
            <v>943</v>
          </cell>
          <cell r="AK16">
            <v>451</v>
          </cell>
          <cell r="AL16">
            <v>464</v>
          </cell>
          <cell r="AM16">
            <v>1844</v>
          </cell>
          <cell r="AN16">
            <v>1035</v>
          </cell>
          <cell r="AO16">
            <v>456</v>
          </cell>
          <cell r="AP16">
            <v>872</v>
          </cell>
          <cell r="AQ16">
            <v>414</v>
          </cell>
        </row>
        <row r="17">
          <cell r="B17">
            <v>23578</v>
          </cell>
          <cell r="C17">
            <v>1221</v>
          </cell>
          <cell r="D17">
            <v>1887</v>
          </cell>
          <cell r="E17">
            <v>970</v>
          </cell>
          <cell r="F17">
            <v>19500</v>
          </cell>
          <cell r="G17">
            <v>1137</v>
          </cell>
          <cell r="H17">
            <v>1986</v>
          </cell>
          <cell r="I17">
            <v>409</v>
          </cell>
          <cell r="J17">
            <v>1164</v>
          </cell>
          <cell r="K17">
            <v>2776</v>
          </cell>
          <cell r="L17">
            <v>3202</v>
          </cell>
          <cell r="M17">
            <v>2002</v>
          </cell>
          <cell r="N17">
            <v>3781</v>
          </cell>
          <cell r="O17">
            <v>3043</v>
          </cell>
          <cell r="P17">
            <v>6343</v>
          </cell>
          <cell r="Q17">
            <v>0</v>
          </cell>
          <cell r="R17">
            <v>413</v>
          </cell>
          <cell r="S17">
            <v>0</v>
          </cell>
          <cell r="T17">
            <v>5930</v>
          </cell>
          <cell r="U17">
            <v>399</v>
          </cell>
          <cell r="V17">
            <v>586</v>
          </cell>
          <cell r="W17">
            <v>0</v>
          </cell>
          <cell r="X17">
            <v>603</v>
          </cell>
          <cell r="Y17">
            <v>1893</v>
          </cell>
          <cell r="Z17">
            <v>593</v>
          </cell>
          <cell r="AA17">
            <v>0</v>
          </cell>
          <cell r="AB17">
            <v>1856</v>
          </cell>
          <cell r="AC17">
            <v>0</v>
          </cell>
          <cell r="AD17">
            <v>17235</v>
          </cell>
          <cell r="AE17">
            <v>1221</v>
          </cell>
          <cell r="AF17">
            <v>1474</v>
          </cell>
          <cell r="AG17">
            <v>970</v>
          </cell>
          <cell r="AH17">
            <v>13570</v>
          </cell>
          <cell r="AI17">
            <v>738</v>
          </cell>
          <cell r="AJ17">
            <v>1400</v>
          </cell>
          <cell r="AK17">
            <v>409</v>
          </cell>
          <cell r="AL17">
            <v>561</v>
          </cell>
          <cell r="AM17">
            <v>883</v>
          </cell>
          <cell r="AN17">
            <v>2609</v>
          </cell>
          <cell r="AO17">
            <v>2002</v>
          </cell>
          <cell r="AP17">
            <v>1925</v>
          </cell>
          <cell r="AQ17">
            <v>3043</v>
          </cell>
        </row>
        <row r="18">
          <cell r="B18">
            <v>487200</v>
          </cell>
          <cell r="C18">
            <v>21779</v>
          </cell>
          <cell r="D18">
            <v>50708</v>
          </cell>
          <cell r="E18">
            <v>15754</v>
          </cell>
          <cell r="F18">
            <v>398959</v>
          </cell>
          <cell r="G18">
            <v>18867</v>
          </cell>
          <cell r="H18">
            <v>67814</v>
          </cell>
          <cell r="I18">
            <v>38784</v>
          </cell>
          <cell r="J18">
            <v>33752</v>
          </cell>
          <cell r="K18">
            <v>45316</v>
          </cell>
          <cell r="L18">
            <v>42116</v>
          </cell>
          <cell r="M18">
            <v>43281</v>
          </cell>
          <cell r="N18">
            <v>65767</v>
          </cell>
          <cell r="O18">
            <v>43262</v>
          </cell>
          <cell r="P18">
            <v>46717</v>
          </cell>
          <cell r="Q18">
            <v>1466</v>
          </cell>
          <cell r="R18">
            <v>6409</v>
          </cell>
          <cell r="S18">
            <v>1349</v>
          </cell>
          <cell r="T18">
            <v>37493</v>
          </cell>
          <cell r="U18">
            <v>485</v>
          </cell>
          <cell r="V18">
            <v>5556</v>
          </cell>
          <cell r="W18">
            <v>5497</v>
          </cell>
          <cell r="X18">
            <v>2885</v>
          </cell>
          <cell r="Y18">
            <v>2662</v>
          </cell>
          <cell r="Z18">
            <v>6391</v>
          </cell>
          <cell r="AA18">
            <v>4223</v>
          </cell>
          <cell r="AB18">
            <v>7100</v>
          </cell>
          <cell r="AC18">
            <v>2694</v>
          </cell>
          <cell r="AD18">
            <v>440483</v>
          </cell>
          <cell r="AE18">
            <v>20313</v>
          </cell>
          <cell r="AF18">
            <v>44299</v>
          </cell>
          <cell r="AG18">
            <v>14405</v>
          </cell>
          <cell r="AH18">
            <v>361466</v>
          </cell>
          <cell r="AI18">
            <v>18382</v>
          </cell>
          <cell r="AJ18">
            <v>62258</v>
          </cell>
          <cell r="AK18">
            <v>33287</v>
          </cell>
          <cell r="AL18">
            <v>30867</v>
          </cell>
          <cell r="AM18">
            <v>42654</v>
          </cell>
          <cell r="AN18">
            <v>35725</v>
          </cell>
          <cell r="AO18">
            <v>39058</v>
          </cell>
          <cell r="AP18">
            <v>58667</v>
          </cell>
          <cell r="AQ18">
            <v>40568</v>
          </cell>
        </row>
        <row r="19">
          <cell r="B19">
            <v>14814</v>
          </cell>
          <cell r="C19">
            <v>997</v>
          </cell>
          <cell r="D19">
            <v>399</v>
          </cell>
          <cell r="E19">
            <v>393</v>
          </cell>
          <cell r="F19">
            <v>13025</v>
          </cell>
          <cell r="G19">
            <v>398</v>
          </cell>
          <cell r="H19">
            <v>1541</v>
          </cell>
          <cell r="I19">
            <v>1629</v>
          </cell>
          <cell r="J19">
            <v>2496</v>
          </cell>
          <cell r="K19">
            <v>491</v>
          </cell>
          <cell r="L19">
            <v>2802</v>
          </cell>
          <cell r="M19">
            <v>1078</v>
          </cell>
          <cell r="N19">
            <v>909</v>
          </cell>
          <cell r="O19">
            <v>1681</v>
          </cell>
          <cell r="P19">
            <v>1729</v>
          </cell>
          <cell r="Q19">
            <v>0</v>
          </cell>
          <cell r="R19">
            <v>0</v>
          </cell>
          <cell r="S19">
            <v>393</v>
          </cell>
          <cell r="T19">
            <v>1336</v>
          </cell>
          <cell r="U19">
            <v>0</v>
          </cell>
          <cell r="V19">
            <v>0</v>
          </cell>
          <cell r="W19">
            <v>0</v>
          </cell>
          <cell r="X19">
            <v>0</v>
          </cell>
          <cell r="Y19">
            <v>0</v>
          </cell>
          <cell r="Z19">
            <v>407</v>
          </cell>
          <cell r="AA19">
            <v>436</v>
          </cell>
          <cell r="AB19">
            <v>0</v>
          </cell>
          <cell r="AC19">
            <v>493</v>
          </cell>
          <cell r="AD19">
            <v>13085</v>
          </cell>
          <cell r="AE19">
            <v>997</v>
          </cell>
          <cell r="AF19">
            <v>399</v>
          </cell>
          <cell r="AG19">
            <v>0</v>
          </cell>
          <cell r="AH19">
            <v>11689</v>
          </cell>
          <cell r="AI19">
            <v>398</v>
          </cell>
          <cell r="AJ19">
            <v>1541</v>
          </cell>
          <cell r="AK19">
            <v>1629</v>
          </cell>
          <cell r="AL19">
            <v>2496</v>
          </cell>
          <cell r="AM19">
            <v>491</v>
          </cell>
          <cell r="AN19">
            <v>2395</v>
          </cell>
          <cell r="AO19">
            <v>642</v>
          </cell>
          <cell r="AP19">
            <v>909</v>
          </cell>
          <cell r="AQ19">
            <v>1188</v>
          </cell>
        </row>
        <row r="20">
          <cell r="B20">
            <v>171584</v>
          </cell>
          <cell r="C20">
            <v>3529</v>
          </cell>
          <cell r="D20">
            <v>14706</v>
          </cell>
          <cell r="E20">
            <v>5086</v>
          </cell>
          <cell r="F20">
            <v>148263</v>
          </cell>
          <cell r="G20">
            <v>7314</v>
          </cell>
          <cell r="H20">
            <v>21492</v>
          </cell>
          <cell r="I20">
            <v>13676</v>
          </cell>
          <cell r="J20">
            <v>16359</v>
          </cell>
          <cell r="K20">
            <v>15686</v>
          </cell>
          <cell r="L20">
            <v>7809</v>
          </cell>
          <cell r="M20">
            <v>23847</v>
          </cell>
          <cell r="N20">
            <v>31042</v>
          </cell>
          <cell r="O20">
            <v>11038</v>
          </cell>
          <cell r="P20">
            <v>80127</v>
          </cell>
          <cell r="Q20">
            <v>2517</v>
          </cell>
          <cell r="R20">
            <v>7250</v>
          </cell>
          <cell r="S20">
            <v>3184</v>
          </cell>
          <cell r="T20">
            <v>67176</v>
          </cell>
          <cell r="U20">
            <v>3861</v>
          </cell>
          <cell r="V20">
            <v>11166</v>
          </cell>
          <cell r="W20">
            <v>6872</v>
          </cell>
          <cell r="X20">
            <v>5998</v>
          </cell>
          <cell r="Y20">
            <v>7852</v>
          </cell>
          <cell r="Z20">
            <v>2855</v>
          </cell>
          <cell r="AA20">
            <v>13075</v>
          </cell>
          <cell r="AB20">
            <v>11081</v>
          </cell>
          <cell r="AC20">
            <v>4416</v>
          </cell>
          <cell r="AD20">
            <v>91457</v>
          </cell>
          <cell r="AE20">
            <v>1012</v>
          </cell>
          <cell r="AF20">
            <v>7456</v>
          </cell>
          <cell r="AG20">
            <v>1902</v>
          </cell>
          <cell r="AH20">
            <v>81087</v>
          </cell>
          <cell r="AI20">
            <v>3453</v>
          </cell>
          <cell r="AJ20">
            <v>10326</v>
          </cell>
          <cell r="AK20">
            <v>6804</v>
          </cell>
          <cell r="AL20">
            <v>10361</v>
          </cell>
          <cell r="AM20">
            <v>7834</v>
          </cell>
          <cell r="AN20">
            <v>4954</v>
          </cell>
          <cell r="AO20">
            <v>10772</v>
          </cell>
          <cell r="AP20">
            <v>19961</v>
          </cell>
          <cell r="AQ20">
            <v>6622</v>
          </cell>
        </row>
        <row r="21">
          <cell r="B21">
            <v>917501</v>
          </cell>
          <cell r="C21">
            <v>52095</v>
          </cell>
          <cell r="D21">
            <v>58697</v>
          </cell>
          <cell r="E21">
            <v>25207</v>
          </cell>
          <cell r="F21">
            <v>781502</v>
          </cell>
          <cell r="G21">
            <v>56011</v>
          </cell>
          <cell r="H21">
            <v>139729</v>
          </cell>
          <cell r="I21">
            <v>93807</v>
          </cell>
          <cell r="J21">
            <v>75863</v>
          </cell>
          <cell r="K21">
            <v>98912</v>
          </cell>
          <cell r="L21">
            <v>64728</v>
          </cell>
          <cell r="M21">
            <v>51542</v>
          </cell>
          <cell r="N21">
            <v>114415</v>
          </cell>
          <cell r="O21">
            <v>86495</v>
          </cell>
          <cell r="P21">
            <v>393326</v>
          </cell>
          <cell r="Q21">
            <v>25590</v>
          </cell>
          <cell r="R21">
            <v>26794</v>
          </cell>
          <cell r="S21">
            <v>11231</v>
          </cell>
          <cell r="T21">
            <v>329711</v>
          </cell>
          <cell r="U21">
            <v>25892</v>
          </cell>
          <cell r="V21">
            <v>53809</v>
          </cell>
          <cell r="W21">
            <v>43431</v>
          </cell>
          <cell r="X21">
            <v>32454</v>
          </cell>
          <cell r="Y21">
            <v>48905</v>
          </cell>
          <cell r="Z21">
            <v>26961</v>
          </cell>
          <cell r="AA21">
            <v>19197</v>
          </cell>
          <cell r="AB21">
            <v>41065</v>
          </cell>
          <cell r="AC21">
            <v>37997</v>
          </cell>
          <cell r="AD21">
            <v>524175</v>
          </cell>
          <cell r="AE21">
            <v>26505</v>
          </cell>
          <cell r="AF21">
            <v>31903</v>
          </cell>
          <cell r="AG21">
            <v>13976</v>
          </cell>
          <cell r="AH21">
            <v>451791</v>
          </cell>
          <cell r="AI21">
            <v>30119</v>
          </cell>
          <cell r="AJ21">
            <v>85920</v>
          </cell>
          <cell r="AK21">
            <v>50376</v>
          </cell>
          <cell r="AL21">
            <v>43409</v>
          </cell>
          <cell r="AM21">
            <v>50007</v>
          </cell>
          <cell r="AN21">
            <v>37767</v>
          </cell>
          <cell r="AO21">
            <v>32345</v>
          </cell>
          <cell r="AP21">
            <v>73350</v>
          </cell>
          <cell r="AQ21">
            <v>48498</v>
          </cell>
        </row>
        <row r="22">
          <cell r="B22">
            <v>174300</v>
          </cell>
          <cell r="C22">
            <v>11293</v>
          </cell>
          <cell r="D22">
            <v>968</v>
          </cell>
          <cell r="E22">
            <v>5042</v>
          </cell>
          <cell r="F22">
            <v>156997</v>
          </cell>
          <cell r="G22">
            <v>6769</v>
          </cell>
          <cell r="H22">
            <v>16328</v>
          </cell>
          <cell r="I22">
            <v>14305</v>
          </cell>
          <cell r="J22">
            <v>15814</v>
          </cell>
          <cell r="K22">
            <v>19953</v>
          </cell>
          <cell r="L22">
            <v>17982</v>
          </cell>
          <cell r="M22">
            <v>16896</v>
          </cell>
          <cell r="N22">
            <v>32618</v>
          </cell>
          <cell r="O22">
            <v>16332</v>
          </cell>
          <cell r="P22">
            <v>79886</v>
          </cell>
          <cell r="Q22">
            <v>6537</v>
          </cell>
          <cell r="R22">
            <v>530</v>
          </cell>
          <cell r="S22">
            <v>1521</v>
          </cell>
          <cell r="T22">
            <v>71298</v>
          </cell>
          <cell r="U22">
            <v>2658</v>
          </cell>
          <cell r="V22">
            <v>5633</v>
          </cell>
          <cell r="W22">
            <v>5180</v>
          </cell>
          <cell r="X22">
            <v>8905</v>
          </cell>
          <cell r="Y22">
            <v>9815</v>
          </cell>
          <cell r="Z22">
            <v>9502</v>
          </cell>
          <cell r="AA22">
            <v>8989</v>
          </cell>
          <cell r="AB22">
            <v>13400</v>
          </cell>
          <cell r="AC22">
            <v>7216</v>
          </cell>
          <cell r="AD22">
            <v>94414</v>
          </cell>
          <cell r="AE22">
            <v>4756</v>
          </cell>
          <cell r="AF22">
            <v>438</v>
          </cell>
          <cell r="AG22">
            <v>3521</v>
          </cell>
          <cell r="AH22">
            <v>85699</v>
          </cell>
          <cell r="AI22">
            <v>4111</v>
          </cell>
          <cell r="AJ22">
            <v>10695</v>
          </cell>
          <cell r="AK22">
            <v>9125</v>
          </cell>
          <cell r="AL22">
            <v>6909</v>
          </cell>
          <cell r="AM22">
            <v>10138</v>
          </cell>
          <cell r="AN22">
            <v>8480</v>
          </cell>
          <cell r="AO22">
            <v>7907</v>
          </cell>
          <cell r="AP22">
            <v>19218</v>
          </cell>
          <cell r="AQ22">
            <v>9116</v>
          </cell>
        </row>
        <row r="23">
          <cell r="B23">
            <v>2038450</v>
          </cell>
          <cell r="C23">
            <v>83875</v>
          </cell>
          <cell r="D23">
            <v>29420</v>
          </cell>
          <cell r="E23">
            <v>51521</v>
          </cell>
          <cell r="F23">
            <v>1873634</v>
          </cell>
          <cell r="G23">
            <v>67828</v>
          </cell>
          <cell r="H23">
            <v>241481</v>
          </cell>
          <cell r="I23">
            <v>164450</v>
          </cell>
          <cell r="J23">
            <v>140408</v>
          </cell>
          <cell r="K23">
            <v>165991</v>
          </cell>
          <cell r="L23">
            <v>230435</v>
          </cell>
          <cell r="M23">
            <v>296815</v>
          </cell>
          <cell r="N23">
            <v>364371</v>
          </cell>
          <cell r="O23">
            <v>201855</v>
          </cell>
          <cell r="P23">
            <v>1054441</v>
          </cell>
          <cell r="Q23">
            <v>41808</v>
          </cell>
          <cell r="R23">
            <v>14623</v>
          </cell>
          <cell r="S23">
            <v>27428</v>
          </cell>
          <cell r="T23">
            <v>970582</v>
          </cell>
          <cell r="U23">
            <v>33506</v>
          </cell>
          <cell r="V23">
            <v>119201</v>
          </cell>
          <cell r="W23">
            <v>82732</v>
          </cell>
          <cell r="X23">
            <v>69132</v>
          </cell>
          <cell r="Y23">
            <v>83908</v>
          </cell>
          <cell r="Z23">
            <v>122195</v>
          </cell>
          <cell r="AA23">
            <v>159908</v>
          </cell>
          <cell r="AB23">
            <v>192547</v>
          </cell>
          <cell r="AC23">
            <v>107453</v>
          </cell>
          <cell r="AD23">
            <v>984009</v>
          </cell>
          <cell r="AE23">
            <v>42067</v>
          </cell>
          <cell r="AF23">
            <v>14797</v>
          </cell>
          <cell r="AG23">
            <v>24093</v>
          </cell>
          <cell r="AH23">
            <v>903052</v>
          </cell>
          <cell r="AI23">
            <v>34322</v>
          </cell>
          <cell r="AJ23">
            <v>122280</v>
          </cell>
          <cell r="AK23">
            <v>81718</v>
          </cell>
          <cell r="AL23">
            <v>71276</v>
          </cell>
          <cell r="AM23">
            <v>82083</v>
          </cell>
          <cell r="AN23">
            <v>108240</v>
          </cell>
          <cell r="AO23">
            <v>136907</v>
          </cell>
          <cell r="AP23">
            <v>171824</v>
          </cell>
          <cell r="AQ23">
            <v>94402</v>
          </cell>
        </row>
        <row r="24">
          <cell r="B24">
            <v>27684</v>
          </cell>
          <cell r="C24">
            <v>1512</v>
          </cell>
          <cell r="D24">
            <v>1100</v>
          </cell>
          <cell r="E24">
            <v>1336</v>
          </cell>
          <cell r="F24">
            <v>23736</v>
          </cell>
          <cell r="G24">
            <v>743</v>
          </cell>
          <cell r="H24">
            <v>3895</v>
          </cell>
          <cell r="I24">
            <v>2278</v>
          </cell>
          <cell r="J24">
            <v>1913</v>
          </cell>
          <cell r="K24">
            <v>3769</v>
          </cell>
          <cell r="L24">
            <v>1415</v>
          </cell>
          <cell r="M24">
            <v>2491</v>
          </cell>
          <cell r="N24">
            <v>4607</v>
          </cell>
          <cell r="O24">
            <v>2625</v>
          </cell>
          <cell r="P24">
            <v>3289</v>
          </cell>
          <cell r="Q24">
            <v>0</v>
          </cell>
          <cell r="R24">
            <v>1100</v>
          </cell>
          <cell r="S24">
            <v>0</v>
          </cell>
          <cell r="T24">
            <v>2189</v>
          </cell>
          <cell r="U24">
            <v>0</v>
          </cell>
          <cell r="V24">
            <v>0</v>
          </cell>
          <cell r="W24">
            <v>382</v>
          </cell>
          <cell r="X24">
            <v>398</v>
          </cell>
          <cell r="Y24">
            <v>558</v>
          </cell>
          <cell r="Z24">
            <v>0</v>
          </cell>
          <cell r="AA24">
            <v>0</v>
          </cell>
          <cell r="AB24">
            <v>456</v>
          </cell>
          <cell r="AC24">
            <v>395</v>
          </cell>
          <cell r="AD24">
            <v>24395</v>
          </cell>
          <cell r="AE24">
            <v>1512</v>
          </cell>
          <cell r="AF24">
            <v>0</v>
          </cell>
          <cell r="AG24">
            <v>1336</v>
          </cell>
          <cell r="AH24">
            <v>21547</v>
          </cell>
          <cell r="AI24">
            <v>743</v>
          </cell>
          <cell r="AJ24">
            <v>3895</v>
          </cell>
          <cell r="AK24">
            <v>1896</v>
          </cell>
          <cell r="AL24">
            <v>1515</v>
          </cell>
          <cell r="AM24">
            <v>3211</v>
          </cell>
          <cell r="AN24">
            <v>1415</v>
          </cell>
          <cell r="AO24">
            <v>2491</v>
          </cell>
          <cell r="AP24">
            <v>4151</v>
          </cell>
          <cell r="AQ24">
            <v>2230</v>
          </cell>
        </row>
        <row r="25">
          <cell r="B25">
            <v>586368</v>
          </cell>
          <cell r="C25">
            <v>24851</v>
          </cell>
          <cell r="D25">
            <v>59097</v>
          </cell>
          <cell r="E25">
            <v>10140</v>
          </cell>
          <cell r="F25">
            <v>492280</v>
          </cell>
          <cell r="G25">
            <v>22177</v>
          </cell>
          <cell r="H25">
            <v>66742</v>
          </cell>
          <cell r="I25">
            <v>56369</v>
          </cell>
          <cell r="J25">
            <v>47020</v>
          </cell>
          <cell r="K25">
            <v>54864</v>
          </cell>
          <cell r="L25">
            <v>48593</v>
          </cell>
          <cell r="M25">
            <v>51707</v>
          </cell>
          <cell r="N25">
            <v>94336</v>
          </cell>
          <cell r="O25">
            <v>50472</v>
          </cell>
          <cell r="P25">
            <v>352839</v>
          </cell>
          <cell r="Q25">
            <v>16817</v>
          </cell>
          <cell r="R25">
            <v>34236</v>
          </cell>
          <cell r="S25">
            <v>5678</v>
          </cell>
          <cell r="T25">
            <v>296108</v>
          </cell>
          <cell r="U25">
            <v>14118</v>
          </cell>
          <cell r="V25">
            <v>41846</v>
          </cell>
          <cell r="W25">
            <v>33523</v>
          </cell>
          <cell r="X25">
            <v>25852</v>
          </cell>
          <cell r="Y25">
            <v>27131</v>
          </cell>
          <cell r="Z25">
            <v>30319</v>
          </cell>
          <cell r="AA25">
            <v>28664</v>
          </cell>
          <cell r="AB25">
            <v>63850</v>
          </cell>
          <cell r="AC25">
            <v>30805</v>
          </cell>
          <cell r="AD25">
            <v>233529</v>
          </cell>
          <cell r="AE25">
            <v>8034</v>
          </cell>
          <cell r="AF25">
            <v>24861</v>
          </cell>
          <cell r="AG25">
            <v>4462</v>
          </cell>
          <cell r="AH25">
            <v>196172</v>
          </cell>
          <cell r="AI25">
            <v>8059</v>
          </cell>
          <cell r="AJ25">
            <v>24896</v>
          </cell>
          <cell r="AK25">
            <v>22846</v>
          </cell>
          <cell r="AL25">
            <v>21168</v>
          </cell>
          <cell r="AM25">
            <v>27733</v>
          </cell>
          <cell r="AN25">
            <v>18274</v>
          </cell>
          <cell r="AO25">
            <v>23043</v>
          </cell>
          <cell r="AP25">
            <v>30486</v>
          </cell>
          <cell r="AQ25">
            <v>19667</v>
          </cell>
        </row>
        <row r="26">
          <cell r="B26">
            <v>872651</v>
          </cell>
          <cell r="C26">
            <v>49593</v>
          </cell>
          <cell r="D26">
            <v>80124</v>
          </cell>
          <cell r="E26">
            <v>19579</v>
          </cell>
          <cell r="F26">
            <v>723355</v>
          </cell>
          <cell r="G26">
            <v>37861</v>
          </cell>
          <cell r="H26">
            <v>97964</v>
          </cell>
          <cell r="I26">
            <v>85086</v>
          </cell>
          <cell r="J26">
            <v>86517</v>
          </cell>
          <cell r="K26">
            <v>87559</v>
          </cell>
          <cell r="L26">
            <v>86379</v>
          </cell>
          <cell r="M26">
            <v>48820</v>
          </cell>
          <cell r="N26">
            <v>102688</v>
          </cell>
          <cell r="O26">
            <v>90481</v>
          </cell>
          <cell r="P26">
            <v>781471</v>
          </cell>
          <cell r="Q26">
            <v>43978</v>
          </cell>
          <cell r="R26">
            <v>74522</v>
          </cell>
          <cell r="S26">
            <v>17844</v>
          </cell>
          <cell r="T26">
            <v>645127</v>
          </cell>
          <cell r="U26">
            <v>35191</v>
          </cell>
          <cell r="V26">
            <v>88192</v>
          </cell>
          <cell r="W26">
            <v>79201</v>
          </cell>
          <cell r="X26">
            <v>73643</v>
          </cell>
          <cell r="Y26">
            <v>80562</v>
          </cell>
          <cell r="Z26">
            <v>79809</v>
          </cell>
          <cell r="AA26">
            <v>40854</v>
          </cell>
          <cell r="AB26">
            <v>89272</v>
          </cell>
          <cell r="AC26">
            <v>78403</v>
          </cell>
          <cell r="AD26">
            <v>91180</v>
          </cell>
          <cell r="AE26">
            <v>5615</v>
          </cell>
          <cell r="AF26">
            <v>5602</v>
          </cell>
          <cell r="AG26">
            <v>1735</v>
          </cell>
          <cell r="AH26">
            <v>78228</v>
          </cell>
          <cell r="AI26">
            <v>2670</v>
          </cell>
          <cell r="AJ26">
            <v>9772</v>
          </cell>
          <cell r="AK26">
            <v>5885</v>
          </cell>
          <cell r="AL26">
            <v>12874</v>
          </cell>
          <cell r="AM26">
            <v>6997</v>
          </cell>
          <cell r="AN26">
            <v>6570</v>
          </cell>
          <cell r="AO26">
            <v>7966</v>
          </cell>
          <cell r="AP26">
            <v>13416</v>
          </cell>
          <cell r="AQ26">
            <v>12078</v>
          </cell>
        </row>
        <row r="27">
          <cell r="B27">
            <v>15453</v>
          </cell>
          <cell r="C27">
            <v>0</v>
          </cell>
          <cell r="D27">
            <v>10144</v>
          </cell>
          <cell r="E27">
            <v>1144</v>
          </cell>
          <cell r="F27">
            <v>4165</v>
          </cell>
          <cell r="G27">
            <v>0</v>
          </cell>
          <cell r="H27">
            <v>422</v>
          </cell>
          <cell r="I27">
            <v>469</v>
          </cell>
          <cell r="J27">
            <v>0</v>
          </cell>
          <cell r="K27">
            <v>0</v>
          </cell>
          <cell r="L27">
            <v>0</v>
          </cell>
          <cell r="M27">
            <v>1701</v>
          </cell>
          <cell r="N27">
            <v>1113</v>
          </cell>
          <cell r="O27">
            <v>460</v>
          </cell>
          <cell r="P27">
            <v>9895</v>
          </cell>
          <cell r="Q27">
            <v>0</v>
          </cell>
          <cell r="R27">
            <v>6541</v>
          </cell>
          <cell r="S27">
            <v>776</v>
          </cell>
          <cell r="T27">
            <v>2578</v>
          </cell>
          <cell r="U27">
            <v>0</v>
          </cell>
          <cell r="V27">
            <v>422</v>
          </cell>
          <cell r="W27">
            <v>469</v>
          </cell>
          <cell r="X27">
            <v>0</v>
          </cell>
          <cell r="Y27">
            <v>0</v>
          </cell>
          <cell r="Z27">
            <v>0</v>
          </cell>
          <cell r="AA27">
            <v>610</v>
          </cell>
          <cell r="AB27">
            <v>617</v>
          </cell>
          <cell r="AC27">
            <v>460</v>
          </cell>
          <cell r="AD27">
            <v>5558</v>
          </cell>
          <cell r="AE27">
            <v>0</v>
          </cell>
          <cell r="AF27">
            <v>3603</v>
          </cell>
          <cell r="AG27">
            <v>368</v>
          </cell>
          <cell r="AH27">
            <v>1587</v>
          </cell>
          <cell r="AI27">
            <v>0</v>
          </cell>
          <cell r="AJ27">
            <v>0</v>
          </cell>
          <cell r="AK27">
            <v>0</v>
          </cell>
          <cell r="AL27">
            <v>0</v>
          </cell>
          <cell r="AM27">
            <v>0</v>
          </cell>
          <cell r="AN27">
            <v>0</v>
          </cell>
          <cell r="AO27">
            <v>1091</v>
          </cell>
          <cell r="AP27">
            <v>496</v>
          </cell>
          <cell r="AQ27">
            <v>0</v>
          </cell>
        </row>
        <row r="28">
          <cell r="B28">
            <v>286411</v>
          </cell>
          <cell r="C28">
            <v>0</v>
          </cell>
          <cell r="D28">
            <v>260639</v>
          </cell>
          <cell r="E28">
            <v>344</v>
          </cell>
          <cell r="F28">
            <v>25428</v>
          </cell>
          <cell r="G28">
            <v>2319</v>
          </cell>
          <cell r="H28">
            <v>4044</v>
          </cell>
          <cell r="I28">
            <v>478</v>
          </cell>
          <cell r="J28">
            <v>2858</v>
          </cell>
          <cell r="K28">
            <v>1391</v>
          </cell>
          <cell r="L28">
            <v>2643</v>
          </cell>
          <cell r="M28">
            <v>3457</v>
          </cell>
          <cell r="N28">
            <v>5556</v>
          </cell>
          <cell r="O28">
            <v>2682</v>
          </cell>
          <cell r="P28">
            <v>129316</v>
          </cell>
          <cell r="Q28">
            <v>0</v>
          </cell>
          <cell r="R28">
            <v>115451</v>
          </cell>
          <cell r="S28">
            <v>344</v>
          </cell>
          <cell r="T28">
            <v>13521</v>
          </cell>
          <cell r="U28">
            <v>1400</v>
          </cell>
          <cell r="V28">
            <v>2326</v>
          </cell>
          <cell r="W28">
            <v>478</v>
          </cell>
          <cell r="X28">
            <v>869</v>
          </cell>
          <cell r="Y28">
            <v>940</v>
          </cell>
          <cell r="Z28">
            <v>1393</v>
          </cell>
          <cell r="AA28">
            <v>987</v>
          </cell>
          <cell r="AB28">
            <v>3250</v>
          </cell>
          <cell r="AC28">
            <v>1878</v>
          </cell>
          <cell r="AD28">
            <v>157095</v>
          </cell>
          <cell r="AE28">
            <v>0</v>
          </cell>
          <cell r="AF28">
            <v>145188</v>
          </cell>
          <cell r="AG28">
            <v>0</v>
          </cell>
          <cell r="AH28">
            <v>11907</v>
          </cell>
          <cell r="AI28">
            <v>919</v>
          </cell>
          <cell r="AJ28">
            <v>1718</v>
          </cell>
          <cell r="AK28">
            <v>0</v>
          </cell>
          <cell r="AL28">
            <v>1989</v>
          </cell>
          <cell r="AM28">
            <v>451</v>
          </cell>
          <cell r="AN28">
            <v>1250</v>
          </cell>
          <cell r="AO28">
            <v>2470</v>
          </cell>
          <cell r="AP28">
            <v>2306</v>
          </cell>
          <cell r="AQ28">
            <v>804</v>
          </cell>
        </row>
        <row r="29">
          <cell r="B29">
            <v>20533</v>
          </cell>
          <cell r="C29">
            <v>2192</v>
          </cell>
          <cell r="D29">
            <v>1109</v>
          </cell>
          <cell r="E29">
            <v>0</v>
          </cell>
          <cell r="F29">
            <v>17232</v>
          </cell>
          <cell r="G29">
            <v>385</v>
          </cell>
          <cell r="H29">
            <v>3208</v>
          </cell>
          <cell r="I29">
            <v>810</v>
          </cell>
          <cell r="J29">
            <v>437</v>
          </cell>
          <cell r="K29">
            <v>2020</v>
          </cell>
          <cell r="L29">
            <v>1302</v>
          </cell>
          <cell r="M29">
            <v>4643</v>
          </cell>
          <cell r="N29">
            <v>2755</v>
          </cell>
          <cell r="O29">
            <v>1672</v>
          </cell>
          <cell r="P29">
            <v>6708</v>
          </cell>
          <cell r="Q29">
            <v>570</v>
          </cell>
          <cell r="R29">
            <v>592</v>
          </cell>
          <cell r="S29">
            <v>0</v>
          </cell>
          <cell r="T29">
            <v>5546</v>
          </cell>
          <cell r="U29">
            <v>0</v>
          </cell>
          <cell r="V29">
            <v>1592</v>
          </cell>
          <cell r="W29">
            <v>0</v>
          </cell>
          <cell r="X29">
            <v>437</v>
          </cell>
          <cell r="Y29">
            <v>0</v>
          </cell>
          <cell r="Z29">
            <v>930</v>
          </cell>
          <cell r="AA29">
            <v>1112</v>
          </cell>
          <cell r="AB29">
            <v>1031</v>
          </cell>
          <cell r="AC29">
            <v>444</v>
          </cell>
          <cell r="AD29">
            <v>13825</v>
          </cell>
          <cell r="AE29">
            <v>1622</v>
          </cell>
          <cell r="AF29">
            <v>517</v>
          </cell>
          <cell r="AG29">
            <v>0</v>
          </cell>
          <cell r="AH29">
            <v>11686</v>
          </cell>
          <cell r="AI29">
            <v>385</v>
          </cell>
          <cell r="AJ29">
            <v>1616</v>
          </cell>
          <cell r="AK29">
            <v>810</v>
          </cell>
          <cell r="AL29">
            <v>0</v>
          </cell>
          <cell r="AM29">
            <v>2020</v>
          </cell>
          <cell r="AN29">
            <v>372</v>
          </cell>
          <cell r="AO29">
            <v>3531</v>
          </cell>
          <cell r="AP29">
            <v>1724</v>
          </cell>
          <cell r="AQ29">
            <v>1228</v>
          </cell>
        </row>
        <row r="30">
          <cell r="B30">
            <v>98068</v>
          </cell>
          <cell r="C30">
            <v>3554</v>
          </cell>
          <cell r="D30">
            <v>0</v>
          </cell>
          <cell r="E30">
            <v>1059</v>
          </cell>
          <cell r="F30">
            <v>93455</v>
          </cell>
          <cell r="G30">
            <v>5863</v>
          </cell>
          <cell r="H30">
            <v>12973</v>
          </cell>
          <cell r="I30">
            <v>11958</v>
          </cell>
          <cell r="J30">
            <v>6938</v>
          </cell>
          <cell r="K30">
            <v>9797</v>
          </cell>
          <cell r="L30">
            <v>11411</v>
          </cell>
          <cell r="M30">
            <v>6745</v>
          </cell>
          <cell r="N30">
            <v>18131</v>
          </cell>
          <cell r="O30">
            <v>9639</v>
          </cell>
          <cell r="P30">
            <v>45723</v>
          </cell>
          <cell r="Q30">
            <v>1130</v>
          </cell>
          <cell r="R30">
            <v>0</v>
          </cell>
          <cell r="S30">
            <v>722</v>
          </cell>
          <cell r="T30">
            <v>43871</v>
          </cell>
          <cell r="U30">
            <v>947</v>
          </cell>
          <cell r="V30">
            <v>7221</v>
          </cell>
          <cell r="W30">
            <v>4427</v>
          </cell>
          <cell r="X30">
            <v>4580</v>
          </cell>
          <cell r="Y30">
            <v>4702</v>
          </cell>
          <cell r="Z30">
            <v>5922</v>
          </cell>
          <cell r="AA30">
            <v>3416</v>
          </cell>
          <cell r="AB30">
            <v>8597</v>
          </cell>
          <cell r="AC30">
            <v>4059</v>
          </cell>
          <cell r="AD30">
            <v>52345</v>
          </cell>
          <cell r="AE30">
            <v>2424</v>
          </cell>
          <cell r="AF30">
            <v>0</v>
          </cell>
          <cell r="AG30">
            <v>337</v>
          </cell>
          <cell r="AH30">
            <v>49584</v>
          </cell>
          <cell r="AI30">
            <v>4916</v>
          </cell>
          <cell r="AJ30">
            <v>5752</v>
          </cell>
          <cell r="AK30">
            <v>7531</v>
          </cell>
          <cell r="AL30">
            <v>2358</v>
          </cell>
          <cell r="AM30">
            <v>5095</v>
          </cell>
          <cell r="AN30">
            <v>5489</v>
          </cell>
          <cell r="AO30">
            <v>3329</v>
          </cell>
          <cell r="AP30">
            <v>9534</v>
          </cell>
          <cell r="AQ30">
            <v>5580</v>
          </cell>
        </row>
        <row r="31">
          <cell r="B31">
            <v>1857225</v>
          </cell>
          <cell r="C31">
            <v>72574</v>
          </cell>
          <cell r="D31">
            <v>226349</v>
          </cell>
          <cell r="E31">
            <v>78199</v>
          </cell>
          <cell r="F31">
            <v>1480103</v>
          </cell>
          <cell r="G31">
            <v>88143</v>
          </cell>
          <cell r="H31">
            <v>231532</v>
          </cell>
          <cell r="I31">
            <v>184731</v>
          </cell>
          <cell r="J31">
            <v>122001</v>
          </cell>
          <cell r="K31">
            <v>142662</v>
          </cell>
          <cell r="L31">
            <v>173758</v>
          </cell>
          <cell r="M31">
            <v>152522</v>
          </cell>
          <cell r="N31">
            <v>242956</v>
          </cell>
          <cell r="O31">
            <v>141798</v>
          </cell>
          <cell r="P31">
            <v>1598841</v>
          </cell>
          <cell r="Q31">
            <v>65433</v>
          </cell>
          <cell r="R31">
            <v>193422</v>
          </cell>
          <cell r="S31">
            <v>73234</v>
          </cell>
          <cell r="T31">
            <v>1266752</v>
          </cell>
          <cell r="U31">
            <v>76975</v>
          </cell>
          <cell r="V31">
            <v>208991</v>
          </cell>
          <cell r="W31">
            <v>162201</v>
          </cell>
          <cell r="X31">
            <v>104083</v>
          </cell>
          <cell r="Y31">
            <v>121751</v>
          </cell>
          <cell r="Z31">
            <v>143111</v>
          </cell>
          <cell r="AA31">
            <v>127025</v>
          </cell>
          <cell r="AB31">
            <v>201956</v>
          </cell>
          <cell r="AC31">
            <v>120659</v>
          </cell>
          <cell r="AD31">
            <v>258384</v>
          </cell>
          <cell r="AE31">
            <v>7141</v>
          </cell>
          <cell r="AF31">
            <v>32927</v>
          </cell>
          <cell r="AG31">
            <v>4965</v>
          </cell>
          <cell r="AH31">
            <v>213351</v>
          </cell>
          <cell r="AI31">
            <v>11168</v>
          </cell>
          <cell r="AJ31">
            <v>22541</v>
          </cell>
          <cell r="AK31">
            <v>22530</v>
          </cell>
          <cell r="AL31">
            <v>17918</v>
          </cell>
          <cell r="AM31">
            <v>20911</v>
          </cell>
          <cell r="AN31">
            <v>30647</v>
          </cell>
          <cell r="AO31">
            <v>25497</v>
          </cell>
          <cell r="AP31">
            <v>41000</v>
          </cell>
          <cell r="AQ31">
            <v>21139</v>
          </cell>
        </row>
        <row r="32">
          <cell r="B32">
            <v>906943</v>
          </cell>
          <cell r="C32">
            <v>58013</v>
          </cell>
          <cell r="D32">
            <v>50571</v>
          </cell>
          <cell r="E32">
            <v>20002</v>
          </cell>
          <cell r="F32">
            <v>778357</v>
          </cell>
          <cell r="G32">
            <v>65824</v>
          </cell>
          <cell r="H32">
            <v>120860</v>
          </cell>
          <cell r="I32">
            <v>89308</v>
          </cell>
          <cell r="J32">
            <v>73831</v>
          </cell>
          <cell r="K32">
            <v>111233</v>
          </cell>
          <cell r="L32">
            <v>75002</v>
          </cell>
          <cell r="M32">
            <v>60308</v>
          </cell>
          <cell r="N32">
            <v>101539</v>
          </cell>
          <cell r="O32">
            <v>80452</v>
          </cell>
          <cell r="P32">
            <v>351127</v>
          </cell>
          <cell r="Q32">
            <v>22395</v>
          </cell>
          <cell r="R32">
            <v>21085</v>
          </cell>
          <cell r="S32">
            <v>4189</v>
          </cell>
          <cell r="T32">
            <v>303458</v>
          </cell>
          <cell r="U32">
            <v>30946</v>
          </cell>
          <cell r="V32">
            <v>47213</v>
          </cell>
          <cell r="W32">
            <v>37699</v>
          </cell>
          <cell r="X32">
            <v>25991</v>
          </cell>
          <cell r="Y32">
            <v>42612</v>
          </cell>
          <cell r="Z32">
            <v>29949</v>
          </cell>
          <cell r="AA32">
            <v>17793</v>
          </cell>
          <cell r="AB32">
            <v>37180</v>
          </cell>
          <cell r="AC32">
            <v>34075</v>
          </cell>
          <cell r="AD32">
            <v>555816</v>
          </cell>
          <cell r="AE32">
            <v>35618</v>
          </cell>
          <cell r="AF32">
            <v>29486</v>
          </cell>
          <cell r="AG32">
            <v>15813</v>
          </cell>
          <cell r="AH32">
            <v>474899</v>
          </cell>
          <cell r="AI32">
            <v>34878</v>
          </cell>
          <cell r="AJ32">
            <v>73647</v>
          </cell>
          <cell r="AK32">
            <v>51609</v>
          </cell>
          <cell r="AL32">
            <v>47840</v>
          </cell>
          <cell r="AM32">
            <v>68621</v>
          </cell>
          <cell r="AN32">
            <v>45053</v>
          </cell>
          <cell r="AO32">
            <v>42515</v>
          </cell>
          <cell r="AP32">
            <v>64359</v>
          </cell>
          <cell r="AQ32">
            <v>46377</v>
          </cell>
        </row>
        <row r="33">
          <cell r="B33">
            <v>120345</v>
          </cell>
          <cell r="C33">
            <v>8799</v>
          </cell>
          <cell r="D33">
            <v>1347</v>
          </cell>
          <cell r="E33">
            <v>3598</v>
          </cell>
          <cell r="F33">
            <v>106601</v>
          </cell>
          <cell r="G33">
            <v>5489</v>
          </cell>
          <cell r="H33">
            <v>15180</v>
          </cell>
          <cell r="I33">
            <v>12506</v>
          </cell>
          <cell r="J33">
            <v>7954</v>
          </cell>
          <cell r="K33">
            <v>13176</v>
          </cell>
          <cell r="L33">
            <v>14857</v>
          </cell>
          <cell r="M33">
            <v>13945</v>
          </cell>
          <cell r="N33">
            <v>17993</v>
          </cell>
          <cell r="O33">
            <v>5501</v>
          </cell>
          <cell r="P33">
            <v>59156</v>
          </cell>
          <cell r="Q33">
            <v>6084</v>
          </cell>
          <cell r="R33">
            <v>463</v>
          </cell>
          <cell r="S33">
            <v>1571</v>
          </cell>
          <cell r="T33">
            <v>51038</v>
          </cell>
          <cell r="U33">
            <v>3345</v>
          </cell>
          <cell r="V33">
            <v>7497</v>
          </cell>
          <cell r="W33">
            <v>5908</v>
          </cell>
          <cell r="X33">
            <v>4012</v>
          </cell>
          <cell r="Y33">
            <v>5000</v>
          </cell>
          <cell r="Z33">
            <v>4520</v>
          </cell>
          <cell r="AA33">
            <v>7540</v>
          </cell>
          <cell r="AB33">
            <v>10587</v>
          </cell>
          <cell r="AC33">
            <v>2629</v>
          </cell>
          <cell r="AD33">
            <v>61189</v>
          </cell>
          <cell r="AE33">
            <v>2715</v>
          </cell>
          <cell r="AF33">
            <v>884</v>
          </cell>
          <cell r="AG33">
            <v>2027</v>
          </cell>
          <cell r="AH33">
            <v>55563</v>
          </cell>
          <cell r="AI33">
            <v>2144</v>
          </cell>
          <cell r="AJ33">
            <v>7683</v>
          </cell>
          <cell r="AK33">
            <v>6598</v>
          </cell>
          <cell r="AL33">
            <v>3942</v>
          </cell>
          <cell r="AM33">
            <v>8176</v>
          </cell>
          <cell r="AN33">
            <v>10337</v>
          </cell>
          <cell r="AO33">
            <v>6405</v>
          </cell>
          <cell r="AP33">
            <v>7406</v>
          </cell>
          <cell r="AQ33">
            <v>2872</v>
          </cell>
        </row>
        <row r="34">
          <cell r="B34">
            <v>32463</v>
          </cell>
          <cell r="C34">
            <v>456</v>
          </cell>
          <cell r="D34">
            <v>1593</v>
          </cell>
          <cell r="E34">
            <v>677</v>
          </cell>
          <cell r="F34">
            <v>29737</v>
          </cell>
          <cell r="G34">
            <v>742</v>
          </cell>
          <cell r="H34">
            <v>3996</v>
          </cell>
          <cell r="I34">
            <v>4320</v>
          </cell>
          <cell r="J34">
            <v>2014</v>
          </cell>
          <cell r="K34">
            <v>2197</v>
          </cell>
          <cell r="L34">
            <v>1607</v>
          </cell>
          <cell r="M34">
            <v>6775</v>
          </cell>
          <cell r="N34">
            <v>6884</v>
          </cell>
          <cell r="O34">
            <v>1202</v>
          </cell>
          <cell r="P34">
            <v>1177</v>
          </cell>
          <cell r="Q34">
            <v>0</v>
          </cell>
          <cell r="R34">
            <v>0</v>
          </cell>
          <cell r="S34">
            <v>0</v>
          </cell>
          <cell r="T34">
            <v>1177</v>
          </cell>
          <cell r="U34">
            <v>0</v>
          </cell>
          <cell r="V34">
            <v>0</v>
          </cell>
          <cell r="W34">
            <v>0</v>
          </cell>
          <cell r="X34">
            <v>0</v>
          </cell>
          <cell r="Y34">
            <v>0</v>
          </cell>
          <cell r="Z34">
            <v>0</v>
          </cell>
          <cell r="AA34">
            <v>720</v>
          </cell>
          <cell r="AB34">
            <v>457</v>
          </cell>
          <cell r="AC34">
            <v>0</v>
          </cell>
          <cell r="AD34">
            <v>31286</v>
          </cell>
          <cell r="AE34">
            <v>456</v>
          </cell>
          <cell r="AF34">
            <v>1593</v>
          </cell>
          <cell r="AG34">
            <v>677</v>
          </cell>
          <cell r="AH34">
            <v>28560</v>
          </cell>
          <cell r="AI34">
            <v>742</v>
          </cell>
          <cell r="AJ34">
            <v>3996</v>
          </cell>
          <cell r="AK34">
            <v>4320</v>
          </cell>
          <cell r="AL34">
            <v>2014</v>
          </cell>
          <cell r="AM34">
            <v>2197</v>
          </cell>
          <cell r="AN34">
            <v>1607</v>
          </cell>
          <cell r="AO34">
            <v>6055</v>
          </cell>
          <cell r="AP34">
            <v>6427</v>
          </cell>
          <cell r="AQ34">
            <v>1202</v>
          </cell>
        </row>
        <row r="35">
          <cell r="B35">
            <v>241278</v>
          </cell>
          <cell r="C35">
            <v>10704</v>
          </cell>
          <cell r="D35">
            <v>7451</v>
          </cell>
          <cell r="E35">
            <v>3402</v>
          </cell>
          <cell r="F35">
            <v>219721</v>
          </cell>
          <cell r="G35">
            <v>8913</v>
          </cell>
          <cell r="H35">
            <v>27893</v>
          </cell>
          <cell r="I35">
            <v>19815</v>
          </cell>
          <cell r="J35">
            <v>24101</v>
          </cell>
          <cell r="K35">
            <v>31338</v>
          </cell>
          <cell r="L35">
            <v>25760</v>
          </cell>
          <cell r="M35">
            <v>17295</v>
          </cell>
          <cell r="N35">
            <v>35363</v>
          </cell>
          <cell r="O35">
            <v>29243</v>
          </cell>
          <cell r="P35">
            <v>156919</v>
          </cell>
          <cell r="Q35">
            <v>6756</v>
          </cell>
          <cell r="R35">
            <v>5361</v>
          </cell>
          <cell r="S35">
            <v>1844</v>
          </cell>
          <cell r="T35">
            <v>142958</v>
          </cell>
          <cell r="U35">
            <v>5629</v>
          </cell>
          <cell r="V35">
            <v>14659</v>
          </cell>
          <cell r="W35">
            <v>11796</v>
          </cell>
          <cell r="X35">
            <v>14175</v>
          </cell>
          <cell r="Y35">
            <v>20854</v>
          </cell>
          <cell r="Z35">
            <v>18573</v>
          </cell>
          <cell r="AA35">
            <v>14271</v>
          </cell>
          <cell r="AB35">
            <v>22580</v>
          </cell>
          <cell r="AC35">
            <v>20421</v>
          </cell>
          <cell r="AD35">
            <v>84359</v>
          </cell>
          <cell r="AE35">
            <v>3948</v>
          </cell>
          <cell r="AF35">
            <v>2090</v>
          </cell>
          <cell r="AG35">
            <v>1558</v>
          </cell>
          <cell r="AH35">
            <v>76763</v>
          </cell>
          <cell r="AI35">
            <v>3284</v>
          </cell>
          <cell r="AJ35">
            <v>13234</v>
          </cell>
          <cell r="AK35">
            <v>8019</v>
          </cell>
          <cell r="AL35">
            <v>9926</v>
          </cell>
          <cell r="AM35">
            <v>10484</v>
          </cell>
          <cell r="AN35">
            <v>7187</v>
          </cell>
          <cell r="AO35">
            <v>3024</v>
          </cell>
          <cell r="AP35">
            <v>12783</v>
          </cell>
          <cell r="AQ35">
            <v>8822</v>
          </cell>
        </row>
        <row r="36">
          <cell r="B36">
            <v>68761</v>
          </cell>
          <cell r="C36">
            <v>3147</v>
          </cell>
          <cell r="D36">
            <v>4812</v>
          </cell>
          <cell r="E36">
            <v>1521</v>
          </cell>
          <cell r="F36">
            <v>59281</v>
          </cell>
          <cell r="G36">
            <v>3016</v>
          </cell>
          <cell r="H36">
            <v>4338</v>
          </cell>
          <cell r="I36">
            <v>3873</v>
          </cell>
          <cell r="J36">
            <v>7033</v>
          </cell>
          <cell r="K36">
            <v>5601</v>
          </cell>
          <cell r="L36">
            <v>5640</v>
          </cell>
          <cell r="M36">
            <v>6720</v>
          </cell>
          <cell r="N36">
            <v>15824</v>
          </cell>
          <cell r="O36">
            <v>7236</v>
          </cell>
          <cell r="P36">
            <v>28325</v>
          </cell>
          <cell r="Q36">
            <v>2223</v>
          </cell>
          <cell r="R36">
            <v>882</v>
          </cell>
          <cell r="S36">
            <v>778</v>
          </cell>
          <cell r="T36">
            <v>24442</v>
          </cell>
          <cell r="U36">
            <v>985</v>
          </cell>
          <cell r="V36">
            <v>2312</v>
          </cell>
          <cell r="W36">
            <v>1316</v>
          </cell>
          <cell r="X36">
            <v>1341</v>
          </cell>
          <cell r="Y36">
            <v>2971</v>
          </cell>
          <cell r="Z36">
            <v>2975</v>
          </cell>
          <cell r="AA36">
            <v>2727</v>
          </cell>
          <cell r="AB36">
            <v>6602</v>
          </cell>
          <cell r="AC36">
            <v>3213</v>
          </cell>
          <cell r="AD36">
            <v>40436</v>
          </cell>
          <cell r="AE36">
            <v>924</v>
          </cell>
          <cell r="AF36">
            <v>3930</v>
          </cell>
          <cell r="AG36">
            <v>743</v>
          </cell>
          <cell r="AH36">
            <v>34839</v>
          </cell>
          <cell r="AI36">
            <v>2031</v>
          </cell>
          <cell r="AJ36">
            <v>2026</v>
          </cell>
          <cell r="AK36">
            <v>2557</v>
          </cell>
          <cell r="AL36">
            <v>5692</v>
          </cell>
          <cell r="AM36">
            <v>2630</v>
          </cell>
          <cell r="AN36">
            <v>2665</v>
          </cell>
          <cell r="AO36">
            <v>3993</v>
          </cell>
          <cell r="AP36">
            <v>9222</v>
          </cell>
          <cell r="AQ36">
            <v>4023</v>
          </cell>
        </row>
        <row r="37">
          <cell r="B37">
            <v>4716772</v>
          </cell>
          <cell r="C37">
            <v>234770</v>
          </cell>
          <cell r="D37">
            <v>314012</v>
          </cell>
          <cell r="E37">
            <v>116571</v>
          </cell>
          <cell r="F37">
            <v>4051419</v>
          </cell>
          <cell r="G37">
            <v>214089</v>
          </cell>
          <cell r="H37">
            <v>581154</v>
          </cell>
          <cell r="I37">
            <v>400318</v>
          </cell>
          <cell r="J37">
            <v>337128</v>
          </cell>
          <cell r="K37">
            <v>411237</v>
          </cell>
          <cell r="L37">
            <v>526677</v>
          </cell>
          <cell r="M37">
            <v>429784</v>
          </cell>
          <cell r="N37">
            <v>721558</v>
          </cell>
          <cell r="O37">
            <v>429474</v>
          </cell>
          <cell r="P37">
            <v>2095267</v>
          </cell>
          <cell r="Q37">
            <v>97506</v>
          </cell>
          <cell r="R37">
            <v>132560</v>
          </cell>
          <cell r="S37">
            <v>53975</v>
          </cell>
          <cell r="T37">
            <v>1811226</v>
          </cell>
          <cell r="U37">
            <v>86111</v>
          </cell>
          <cell r="V37">
            <v>247545</v>
          </cell>
          <cell r="W37">
            <v>175704</v>
          </cell>
          <cell r="X37">
            <v>150708</v>
          </cell>
          <cell r="Y37">
            <v>195847</v>
          </cell>
          <cell r="Z37">
            <v>221185</v>
          </cell>
          <cell r="AA37">
            <v>210103</v>
          </cell>
          <cell r="AB37">
            <v>330706</v>
          </cell>
          <cell r="AC37">
            <v>193317</v>
          </cell>
          <cell r="AD37">
            <v>2621505</v>
          </cell>
          <cell r="AE37">
            <v>137264</v>
          </cell>
          <cell r="AF37">
            <v>181452</v>
          </cell>
          <cell r="AG37">
            <v>62596</v>
          </cell>
          <cell r="AH37">
            <v>2240193</v>
          </cell>
          <cell r="AI37">
            <v>127978</v>
          </cell>
          <cell r="AJ37">
            <v>333609</v>
          </cell>
          <cell r="AK37">
            <v>224614</v>
          </cell>
          <cell r="AL37">
            <v>186420</v>
          </cell>
          <cell r="AM37">
            <v>215390</v>
          </cell>
          <cell r="AN37">
            <v>305492</v>
          </cell>
          <cell r="AO37">
            <v>219681</v>
          </cell>
          <cell r="AP37">
            <v>390852</v>
          </cell>
          <cell r="AQ37">
            <v>236157</v>
          </cell>
        </row>
        <row r="38">
          <cell r="B38">
            <v>139845</v>
          </cell>
          <cell r="C38">
            <v>7904</v>
          </cell>
          <cell r="D38">
            <v>6680</v>
          </cell>
          <cell r="E38">
            <v>2093</v>
          </cell>
          <cell r="F38">
            <v>123168</v>
          </cell>
          <cell r="G38">
            <v>6984</v>
          </cell>
          <cell r="H38">
            <v>16477</v>
          </cell>
          <cell r="I38">
            <v>20312</v>
          </cell>
          <cell r="J38">
            <v>13667</v>
          </cell>
          <cell r="K38">
            <v>21952</v>
          </cell>
          <cell r="L38">
            <v>9808</v>
          </cell>
          <cell r="M38">
            <v>9086</v>
          </cell>
          <cell r="N38">
            <v>10326</v>
          </cell>
          <cell r="O38">
            <v>14556</v>
          </cell>
          <cell r="P38">
            <v>61205</v>
          </cell>
          <cell r="Q38">
            <v>3131</v>
          </cell>
          <cell r="R38">
            <v>2883</v>
          </cell>
          <cell r="S38">
            <v>828</v>
          </cell>
          <cell r="T38">
            <v>54363</v>
          </cell>
          <cell r="U38">
            <v>4821</v>
          </cell>
          <cell r="V38">
            <v>5304</v>
          </cell>
          <cell r="W38">
            <v>7785</v>
          </cell>
          <cell r="X38">
            <v>6667</v>
          </cell>
          <cell r="Y38">
            <v>10008</v>
          </cell>
          <cell r="Z38">
            <v>5007</v>
          </cell>
          <cell r="AA38">
            <v>3355</v>
          </cell>
          <cell r="AB38">
            <v>6351</v>
          </cell>
          <cell r="AC38">
            <v>5065</v>
          </cell>
          <cell r="AD38">
            <v>78640</v>
          </cell>
          <cell r="AE38">
            <v>4773</v>
          </cell>
          <cell r="AF38">
            <v>3797</v>
          </cell>
          <cell r="AG38">
            <v>1265</v>
          </cell>
          <cell r="AH38">
            <v>68805</v>
          </cell>
          <cell r="AI38">
            <v>2163</v>
          </cell>
          <cell r="AJ38">
            <v>11173</v>
          </cell>
          <cell r="AK38">
            <v>12527</v>
          </cell>
          <cell r="AL38">
            <v>7000</v>
          </cell>
          <cell r="AM38">
            <v>11944</v>
          </cell>
          <cell r="AN38">
            <v>4801</v>
          </cell>
          <cell r="AO38">
            <v>5731</v>
          </cell>
          <cell r="AP38">
            <v>3975</v>
          </cell>
          <cell r="AQ38">
            <v>9491</v>
          </cell>
        </row>
        <row r="39">
          <cell r="B39">
            <v>10697</v>
          </cell>
          <cell r="C39">
            <v>566</v>
          </cell>
          <cell r="D39">
            <v>0</v>
          </cell>
          <cell r="E39">
            <v>0</v>
          </cell>
          <cell r="F39">
            <v>10131</v>
          </cell>
          <cell r="G39">
            <v>1020</v>
          </cell>
          <cell r="H39">
            <v>1486</v>
          </cell>
          <cell r="I39">
            <v>2346</v>
          </cell>
          <cell r="J39">
            <v>0</v>
          </cell>
          <cell r="K39">
            <v>484</v>
          </cell>
          <cell r="L39">
            <v>545</v>
          </cell>
          <cell r="M39">
            <v>2752</v>
          </cell>
          <cell r="N39">
            <v>457</v>
          </cell>
          <cell r="O39">
            <v>1041</v>
          </cell>
          <cell r="P39">
            <v>5501</v>
          </cell>
          <cell r="Q39">
            <v>566</v>
          </cell>
          <cell r="R39">
            <v>0</v>
          </cell>
          <cell r="S39">
            <v>0</v>
          </cell>
          <cell r="T39">
            <v>4935</v>
          </cell>
          <cell r="U39">
            <v>0</v>
          </cell>
          <cell r="V39">
            <v>1486</v>
          </cell>
          <cell r="W39">
            <v>1468</v>
          </cell>
          <cell r="X39">
            <v>0</v>
          </cell>
          <cell r="Y39">
            <v>484</v>
          </cell>
          <cell r="Z39">
            <v>0</v>
          </cell>
          <cell r="AA39">
            <v>959</v>
          </cell>
          <cell r="AB39">
            <v>0</v>
          </cell>
          <cell r="AC39">
            <v>538</v>
          </cell>
          <cell r="AD39">
            <v>5196</v>
          </cell>
          <cell r="AE39">
            <v>0</v>
          </cell>
          <cell r="AF39">
            <v>0</v>
          </cell>
          <cell r="AG39">
            <v>0</v>
          </cell>
          <cell r="AH39">
            <v>5196</v>
          </cell>
          <cell r="AI39">
            <v>1020</v>
          </cell>
          <cell r="AJ39">
            <v>0</v>
          </cell>
          <cell r="AK39">
            <v>878</v>
          </cell>
          <cell r="AL39">
            <v>0</v>
          </cell>
          <cell r="AM39">
            <v>0</v>
          </cell>
          <cell r="AN39">
            <v>545</v>
          </cell>
          <cell r="AO39">
            <v>1793</v>
          </cell>
          <cell r="AP39">
            <v>457</v>
          </cell>
          <cell r="AQ39">
            <v>503</v>
          </cell>
        </row>
        <row r="40">
          <cell r="B40">
            <v>838908</v>
          </cell>
          <cell r="C40">
            <v>31820</v>
          </cell>
          <cell r="D40">
            <v>19495</v>
          </cell>
          <cell r="E40">
            <v>9876</v>
          </cell>
          <cell r="F40">
            <v>777717</v>
          </cell>
          <cell r="G40">
            <v>41957</v>
          </cell>
          <cell r="H40">
            <v>86490</v>
          </cell>
          <cell r="I40">
            <v>83929</v>
          </cell>
          <cell r="J40">
            <v>89762</v>
          </cell>
          <cell r="K40">
            <v>77338</v>
          </cell>
          <cell r="L40">
            <v>101448</v>
          </cell>
          <cell r="M40">
            <v>69712</v>
          </cell>
          <cell r="N40">
            <v>134537</v>
          </cell>
          <cell r="O40">
            <v>92544</v>
          </cell>
          <cell r="P40">
            <v>461192</v>
          </cell>
          <cell r="Q40">
            <v>14965</v>
          </cell>
          <cell r="R40">
            <v>9266</v>
          </cell>
          <cell r="S40">
            <v>5097</v>
          </cell>
          <cell r="T40">
            <v>431864</v>
          </cell>
          <cell r="U40">
            <v>21481</v>
          </cell>
          <cell r="V40">
            <v>48940</v>
          </cell>
          <cell r="W40">
            <v>48694</v>
          </cell>
          <cell r="X40">
            <v>48454</v>
          </cell>
          <cell r="Y40">
            <v>43181</v>
          </cell>
          <cell r="Z40">
            <v>55900</v>
          </cell>
          <cell r="AA40">
            <v>39420</v>
          </cell>
          <cell r="AB40">
            <v>73677</v>
          </cell>
          <cell r="AC40">
            <v>52117</v>
          </cell>
          <cell r="AD40">
            <v>377716</v>
          </cell>
          <cell r="AE40">
            <v>16855</v>
          </cell>
          <cell r="AF40">
            <v>10229</v>
          </cell>
          <cell r="AG40">
            <v>4779</v>
          </cell>
          <cell r="AH40">
            <v>345853</v>
          </cell>
          <cell r="AI40">
            <v>20476</v>
          </cell>
          <cell r="AJ40">
            <v>37550</v>
          </cell>
          <cell r="AK40">
            <v>35235</v>
          </cell>
          <cell r="AL40">
            <v>41308</v>
          </cell>
          <cell r="AM40">
            <v>34157</v>
          </cell>
          <cell r="AN40">
            <v>45548</v>
          </cell>
          <cell r="AO40">
            <v>30292</v>
          </cell>
          <cell r="AP40">
            <v>60860</v>
          </cell>
          <cell r="AQ40">
            <v>40427</v>
          </cell>
        </row>
        <row r="41">
          <cell r="B41">
            <v>6813</v>
          </cell>
          <cell r="C41">
            <v>0</v>
          </cell>
          <cell r="D41">
            <v>1417</v>
          </cell>
          <cell r="E41">
            <v>0</v>
          </cell>
          <cell r="F41">
            <v>5396</v>
          </cell>
          <cell r="G41">
            <v>0</v>
          </cell>
          <cell r="H41">
            <v>0</v>
          </cell>
          <cell r="I41">
            <v>1319</v>
          </cell>
          <cell r="J41">
            <v>1469</v>
          </cell>
          <cell r="K41">
            <v>0</v>
          </cell>
          <cell r="L41">
            <v>0</v>
          </cell>
          <cell r="M41">
            <v>1680</v>
          </cell>
          <cell r="N41">
            <v>928</v>
          </cell>
          <cell r="O41">
            <v>0</v>
          </cell>
          <cell r="P41">
            <v>2146</v>
          </cell>
          <cell r="Q41">
            <v>0</v>
          </cell>
          <cell r="R41">
            <v>464</v>
          </cell>
          <cell r="S41">
            <v>0</v>
          </cell>
          <cell r="T41">
            <v>1682</v>
          </cell>
          <cell r="U41">
            <v>0</v>
          </cell>
          <cell r="V41">
            <v>0</v>
          </cell>
          <cell r="W41">
            <v>485</v>
          </cell>
          <cell r="X41">
            <v>0</v>
          </cell>
          <cell r="Y41">
            <v>0</v>
          </cell>
          <cell r="Z41">
            <v>0</v>
          </cell>
          <cell r="AA41">
            <v>644</v>
          </cell>
          <cell r="AB41">
            <v>553</v>
          </cell>
          <cell r="AC41">
            <v>0</v>
          </cell>
          <cell r="AD41">
            <v>4667</v>
          </cell>
          <cell r="AE41">
            <v>0</v>
          </cell>
          <cell r="AF41">
            <v>953</v>
          </cell>
          <cell r="AG41">
            <v>0</v>
          </cell>
          <cell r="AH41">
            <v>3714</v>
          </cell>
          <cell r="AI41">
            <v>0</v>
          </cell>
          <cell r="AJ41">
            <v>0</v>
          </cell>
          <cell r="AK41">
            <v>834</v>
          </cell>
          <cell r="AL41">
            <v>1469</v>
          </cell>
          <cell r="AM41">
            <v>0</v>
          </cell>
          <cell r="AN41">
            <v>0</v>
          </cell>
          <cell r="AO41">
            <v>1036</v>
          </cell>
          <cell r="AP41">
            <v>375</v>
          </cell>
          <cell r="AQ41">
            <v>0</v>
          </cell>
        </row>
        <row r="42">
          <cell r="B42">
            <v>11813</v>
          </cell>
          <cell r="C42">
            <v>0</v>
          </cell>
          <cell r="D42">
            <v>11353</v>
          </cell>
          <cell r="E42">
            <v>0</v>
          </cell>
          <cell r="F42">
            <v>460</v>
          </cell>
          <cell r="G42">
            <v>0</v>
          </cell>
          <cell r="H42">
            <v>0</v>
          </cell>
          <cell r="I42">
            <v>0</v>
          </cell>
          <cell r="J42">
            <v>0</v>
          </cell>
          <cell r="K42">
            <v>0</v>
          </cell>
          <cell r="L42">
            <v>460</v>
          </cell>
          <cell r="M42">
            <v>0</v>
          </cell>
          <cell r="N42">
            <v>0</v>
          </cell>
          <cell r="O42">
            <v>0</v>
          </cell>
          <cell r="P42">
            <v>6407</v>
          </cell>
          <cell r="Q42">
            <v>0</v>
          </cell>
          <cell r="R42">
            <v>6407</v>
          </cell>
          <cell r="S42">
            <v>0</v>
          </cell>
          <cell r="T42">
            <v>0</v>
          </cell>
          <cell r="U42">
            <v>0</v>
          </cell>
          <cell r="V42">
            <v>0</v>
          </cell>
          <cell r="W42">
            <v>0</v>
          </cell>
          <cell r="X42">
            <v>0</v>
          </cell>
          <cell r="Y42">
            <v>0</v>
          </cell>
          <cell r="Z42">
            <v>0</v>
          </cell>
          <cell r="AA42">
            <v>0</v>
          </cell>
          <cell r="AB42">
            <v>0</v>
          </cell>
          <cell r="AC42">
            <v>0</v>
          </cell>
          <cell r="AD42">
            <v>5406</v>
          </cell>
          <cell r="AE42">
            <v>0</v>
          </cell>
          <cell r="AF42">
            <v>4946</v>
          </cell>
          <cell r="AG42">
            <v>0</v>
          </cell>
          <cell r="AH42">
            <v>460</v>
          </cell>
          <cell r="AI42">
            <v>0</v>
          </cell>
          <cell r="AJ42">
            <v>0</v>
          </cell>
          <cell r="AK42">
            <v>0</v>
          </cell>
          <cell r="AL42">
            <v>0</v>
          </cell>
          <cell r="AM42">
            <v>0</v>
          </cell>
          <cell r="AN42">
            <v>460</v>
          </cell>
          <cell r="AO42">
            <v>0</v>
          </cell>
          <cell r="AP42">
            <v>0</v>
          </cell>
          <cell r="AQ42">
            <v>0</v>
          </cell>
        </row>
        <row r="43">
          <cell r="B43">
            <v>157942</v>
          </cell>
          <cell r="C43">
            <v>6702</v>
          </cell>
          <cell r="D43">
            <v>5575</v>
          </cell>
          <cell r="E43">
            <v>9776</v>
          </cell>
          <cell r="F43">
            <v>135889</v>
          </cell>
          <cell r="G43">
            <v>5534</v>
          </cell>
          <cell r="H43">
            <v>16451</v>
          </cell>
          <cell r="I43">
            <v>21908</v>
          </cell>
          <cell r="J43">
            <v>10125</v>
          </cell>
          <cell r="K43">
            <v>17890</v>
          </cell>
          <cell r="L43">
            <v>16304</v>
          </cell>
          <cell r="M43">
            <v>8464</v>
          </cell>
          <cell r="N43">
            <v>23640</v>
          </cell>
          <cell r="O43">
            <v>15573</v>
          </cell>
          <cell r="P43">
            <v>8938</v>
          </cell>
          <cell r="Q43">
            <v>623</v>
          </cell>
          <cell r="R43">
            <v>0</v>
          </cell>
          <cell r="S43">
            <v>383</v>
          </cell>
          <cell r="T43">
            <v>7932</v>
          </cell>
          <cell r="U43">
            <v>0</v>
          </cell>
          <cell r="V43">
            <v>455</v>
          </cell>
          <cell r="W43">
            <v>1355</v>
          </cell>
          <cell r="X43">
            <v>0</v>
          </cell>
          <cell r="Y43">
            <v>1867</v>
          </cell>
          <cell r="Z43">
            <v>1443</v>
          </cell>
          <cell r="AA43">
            <v>530</v>
          </cell>
          <cell r="AB43">
            <v>1380</v>
          </cell>
          <cell r="AC43">
            <v>902</v>
          </cell>
          <cell r="AD43">
            <v>149004</v>
          </cell>
          <cell r="AE43">
            <v>6079</v>
          </cell>
          <cell r="AF43">
            <v>5575</v>
          </cell>
          <cell r="AG43">
            <v>9393</v>
          </cell>
          <cell r="AH43">
            <v>127957</v>
          </cell>
          <cell r="AI43">
            <v>5534</v>
          </cell>
          <cell r="AJ43">
            <v>15996</v>
          </cell>
          <cell r="AK43">
            <v>20553</v>
          </cell>
          <cell r="AL43">
            <v>10125</v>
          </cell>
          <cell r="AM43">
            <v>16023</v>
          </cell>
          <cell r="AN43">
            <v>14861</v>
          </cell>
          <cell r="AO43">
            <v>7934</v>
          </cell>
          <cell r="AP43">
            <v>22260</v>
          </cell>
          <cell r="AQ43">
            <v>14671</v>
          </cell>
        </row>
        <row r="44">
          <cell r="B44">
            <v>63740</v>
          </cell>
          <cell r="C44">
            <v>3677</v>
          </cell>
          <cell r="D44">
            <v>3640</v>
          </cell>
          <cell r="E44">
            <v>1283</v>
          </cell>
          <cell r="F44">
            <v>55140</v>
          </cell>
          <cell r="G44">
            <v>3390</v>
          </cell>
          <cell r="H44">
            <v>6871</v>
          </cell>
          <cell r="I44">
            <v>4440</v>
          </cell>
          <cell r="J44">
            <v>3949</v>
          </cell>
          <cell r="K44">
            <v>5596</v>
          </cell>
          <cell r="L44">
            <v>8023</v>
          </cell>
          <cell r="M44">
            <v>10821</v>
          </cell>
          <cell r="N44">
            <v>8886</v>
          </cell>
          <cell r="O44">
            <v>3164</v>
          </cell>
          <cell r="P44">
            <v>42466</v>
          </cell>
          <cell r="Q44">
            <v>2836</v>
          </cell>
          <cell r="R44">
            <v>2402</v>
          </cell>
          <cell r="S44">
            <v>985</v>
          </cell>
          <cell r="T44">
            <v>36243</v>
          </cell>
          <cell r="U44">
            <v>1822</v>
          </cell>
          <cell r="V44">
            <v>5475</v>
          </cell>
          <cell r="W44">
            <v>2691</v>
          </cell>
          <cell r="X44">
            <v>3564</v>
          </cell>
          <cell r="Y44">
            <v>2904</v>
          </cell>
          <cell r="Z44">
            <v>4830</v>
          </cell>
          <cell r="AA44">
            <v>8266</v>
          </cell>
          <cell r="AB44">
            <v>4789</v>
          </cell>
          <cell r="AC44">
            <v>1902</v>
          </cell>
          <cell r="AD44">
            <v>21274</v>
          </cell>
          <cell r="AE44">
            <v>841</v>
          </cell>
          <cell r="AF44">
            <v>1238</v>
          </cell>
          <cell r="AG44">
            <v>298</v>
          </cell>
          <cell r="AH44">
            <v>18897</v>
          </cell>
          <cell r="AI44">
            <v>1568</v>
          </cell>
          <cell r="AJ44">
            <v>1396</v>
          </cell>
          <cell r="AK44">
            <v>1749</v>
          </cell>
          <cell r="AL44">
            <v>385</v>
          </cell>
          <cell r="AM44">
            <v>2692</v>
          </cell>
          <cell r="AN44">
            <v>3193</v>
          </cell>
          <cell r="AO44">
            <v>2555</v>
          </cell>
          <cell r="AP44">
            <v>4097</v>
          </cell>
          <cell r="AQ44">
            <v>1262</v>
          </cell>
        </row>
        <row r="45">
          <cell r="B45">
            <v>11709</v>
          </cell>
          <cell r="C45">
            <v>1331</v>
          </cell>
          <cell r="D45">
            <v>1911</v>
          </cell>
          <cell r="E45">
            <v>354</v>
          </cell>
          <cell r="F45">
            <v>8113</v>
          </cell>
          <cell r="G45">
            <v>484</v>
          </cell>
          <cell r="H45">
            <v>1067</v>
          </cell>
          <cell r="I45">
            <v>0</v>
          </cell>
          <cell r="J45">
            <v>548</v>
          </cell>
          <cell r="K45">
            <v>1675</v>
          </cell>
          <cell r="L45">
            <v>1169</v>
          </cell>
          <cell r="M45">
            <v>0</v>
          </cell>
          <cell r="N45">
            <v>1386</v>
          </cell>
          <cell r="O45">
            <v>1784</v>
          </cell>
          <cell r="P45">
            <v>6944</v>
          </cell>
          <cell r="Q45">
            <v>396</v>
          </cell>
          <cell r="R45">
            <v>1433</v>
          </cell>
          <cell r="S45">
            <v>0</v>
          </cell>
          <cell r="T45">
            <v>5115</v>
          </cell>
          <cell r="U45">
            <v>0</v>
          </cell>
          <cell r="V45">
            <v>507</v>
          </cell>
          <cell r="W45">
            <v>0</v>
          </cell>
          <cell r="X45">
            <v>548</v>
          </cell>
          <cell r="Y45">
            <v>1675</v>
          </cell>
          <cell r="Z45">
            <v>501</v>
          </cell>
          <cell r="AA45">
            <v>0</v>
          </cell>
          <cell r="AB45">
            <v>1386</v>
          </cell>
          <cell r="AC45">
            <v>498</v>
          </cell>
          <cell r="AD45">
            <v>4765</v>
          </cell>
          <cell r="AE45">
            <v>935</v>
          </cell>
          <cell r="AF45">
            <v>478</v>
          </cell>
          <cell r="AG45">
            <v>354</v>
          </cell>
          <cell r="AH45">
            <v>2998</v>
          </cell>
          <cell r="AI45">
            <v>484</v>
          </cell>
          <cell r="AJ45">
            <v>560</v>
          </cell>
          <cell r="AK45">
            <v>0</v>
          </cell>
          <cell r="AL45">
            <v>0</v>
          </cell>
          <cell r="AM45">
            <v>0</v>
          </cell>
          <cell r="AN45">
            <v>668</v>
          </cell>
          <cell r="AO45">
            <v>0</v>
          </cell>
          <cell r="AP45">
            <v>0</v>
          </cell>
          <cell r="AQ45">
            <v>1286</v>
          </cell>
        </row>
        <row r="46">
          <cell r="B46">
            <v>9384</v>
          </cell>
          <cell r="C46">
            <v>929</v>
          </cell>
          <cell r="D46">
            <v>468</v>
          </cell>
          <cell r="E46">
            <v>590</v>
          </cell>
          <cell r="F46">
            <v>7397</v>
          </cell>
          <cell r="G46">
            <v>0</v>
          </cell>
          <cell r="H46">
            <v>408</v>
          </cell>
          <cell r="I46">
            <v>888</v>
          </cell>
          <cell r="J46">
            <v>1566</v>
          </cell>
          <cell r="K46">
            <v>562</v>
          </cell>
          <cell r="L46">
            <v>939</v>
          </cell>
          <cell r="M46">
            <v>1753</v>
          </cell>
          <cell r="N46">
            <v>0</v>
          </cell>
          <cell r="O46">
            <v>1281</v>
          </cell>
          <cell r="P46">
            <v>3870</v>
          </cell>
          <cell r="Q46">
            <v>929</v>
          </cell>
          <cell r="R46">
            <v>0</v>
          </cell>
          <cell r="S46">
            <v>0</v>
          </cell>
          <cell r="T46">
            <v>2941</v>
          </cell>
          <cell r="U46">
            <v>0</v>
          </cell>
          <cell r="V46">
            <v>0</v>
          </cell>
          <cell r="W46">
            <v>435</v>
          </cell>
          <cell r="X46">
            <v>636</v>
          </cell>
          <cell r="Y46">
            <v>0</v>
          </cell>
          <cell r="Z46">
            <v>939</v>
          </cell>
          <cell r="AA46">
            <v>0</v>
          </cell>
          <cell r="AB46">
            <v>0</v>
          </cell>
          <cell r="AC46">
            <v>931</v>
          </cell>
          <cell r="AD46">
            <v>5514</v>
          </cell>
          <cell r="AE46">
            <v>0</v>
          </cell>
          <cell r="AF46">
            <v>468</v>
          </cell>
          <cell r="AG46">
            <v>590</v>
          </cell>
          <cell r="AH46">
            <v>4456</v>
          </cell>
          <cell r="AI46">
            <v>0</v>
          </cell>
          <cell r="AJ46">
            <v>408</v>
          </cell>
          <cell r="AK46">
            <v>453</v>
          </cell>
          <cell r="AL46">
            <v>930</v>
          </cell>
          <cell r="AM46">
            <v>562</v>
          </cell>
          <cell r="AN46">
            <v>0</v>
          </cell>
          <cell r="AO46">
            <v>1753</v>
          </cell>
          <cell r="AP46">
            <v>0</v>
          </cell>
          <cell r="AQ46">
            <v>350</v>
          </cell>
        </row>
        <row r="47">
          <cell r="B47">
            <v>37151</v>
          </cell>
          <cell r="C47">
            <v>2323</v>
          </cell>
          <cell r="D47">
            <v>5966</v>
          </cell>
          <cell r="E47">
            <v>1040</v>
          </cell>
          <cell r="F47">
            <v>27822</v>
          </cell>
          <cell r="G47">
            <v>873</v>
          </cell>
          <cell r="H47">
            <v>5625</v>
          </cell>
          <cell r="I47">
            <v>3671</v>
          </cell>
          <cell r="J47">
            <v>2569</v>
          </cell>
          <cell r="K47">
            <v>2464</v>
          </cell>
          <cell r="L47">
            <v>1460</v>
          </cell>
          <cell r="M47">
            <v>5752</v>
          </cell>
          <cell r="N47">
            <v>2423</v>
          </cell>
          <cell r="O47">
            <v>2985</v>
          </cell>
          <cell r="P47">
            <v>17888</v>
          </cell>
          <cell r="Q47">
            <v>1071</v>
          </cell>
          <cell r="R47">
            <v>1811</v>
          </cell>
          <cell r="S47">
            <v>392</v>
          </cell>
          <cell r="T47">
            <v>14614</v>
          </cell>
          <cell r="U47">
            <v>444</v>
          </cell>
          <cell r="V47">
            <v>2720</v>
          </cell>
          <cell r="W47">
            <v>1749</v>
          </cell>
          <cell r="X47">
            <v>1049</v>
          </cell>
          <cell r="Y47">
            <v>1979</v>
          </cell>
          <cell r="Z47">
            <v>536</v>
          </cell>
          <cell r="AA47">
            <v>2547</v>
          </cell>
          <cell r="AB47">
            <v>1481</v>
          </cell>
          <cell r="AC47">
            <v>2109</v>
          </cell>
          <cell r="AD47">
            <v>19263</v>
          </cell>
          <cell r="AE47">
            <v>1252</v>
          </cell>
          <cell r="AF47">
            <v>4155</v>
          </cell>
          <cell r="AG47">
            <v>648</v>
          </cell>
          <cell r="AH47">
            <v>13208</v>
          </cell>
          <cell r="AI47">
            <v>429</v>
          </cell>
          <cell r="AJ47">
            <v>2905</v>
          </cell>
          <cell r="AK47">
            <v>1922</v>
          </cell>
          <cell r="AL47">
            <v>1520</v>
          </cell>
          <cell r="AM47">
            <v>485</v>
          </cell>
          <cell r="AN47">
            <v>924</v>
          </cell>
          <cell r="AO47">
            <v>3205</v>
          </cell>
          <cell r="AP47">
            <v>942</v>
          </cell>
          <cell r="AQ47">
            <v>876</v>
          </cell>
        </row>
        <row r="48">
          <cell r="B48">
            <v>398</v>
          </cell>
          <cell r="C48">
            <v>398</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398</v>
          </cell>
          <cell r="AE48">
            <v>398</v>
          </cell>
          <cell r="AF48">
            <v>0</v>
          </cell>
          <cell r="AG48">
            <v>0</v>
          </cell>
          <cell r="AH48">
            <v>0</v>
          </cell>
          <cell r="AI48">
            <v>0</v>
          </cell>
          <cell r="AJ48">
            <v>0</v>
          </cell>
          <cell r="AK48">
            <v>0</v>
          </cell>
          <cell r="AL48">
            <v>0</v>
          </cell>
          <cell r="AM48">
            <v>0</v>
          </cell>
          <cell r="AN48">
            <v>0</v>
          </cell>
          <cell r="AO48">
            <v>0</v>
          </cell>
          <cell r="AP48">
            <v>0</v>
          </cell>
          <cell r="AQ48">
            <v>0</v>
          </cell>
        </row>
        <row r="49">
          <cell r="B49">
            <v>2058811</v>
          </cell>
          <cell r="C49">
            <v>69671</v>
          </cell>
          <cell r="D49">
            <v>140088</v>
          </cell>
          <cell r="E49">
            <v>21025</v>
          </cell>
          <cell r="F49">
            <v>1828027</v>
          </cell>
          <cell r="G49">
            <v>67254</v>
          </cell>
          <cell r="H49">
            <v>154704</v>
          </cell>
          <cell r="I49">
            <v>173131</v>
          </cell>
          <cell r="J49">
            <v>126677</v>
          </cell>
          <cell r="K49">
            <v>184230</v>
          </cell>
          <cell r="L49">
            <v>190910</v>
          </cell>
          <cell r="M49">
            <v>529682</v>
          </cell>
          <cell r="N49">
            <v>249236</v>
          </cell>
          <cell r="O49">
            <v>152203</v>
          </cell>
          <cell r="P49">
            <v>1293540</v>
          </cell>
          <cell r="Q49">
            <v>43570</v>
          </cell>
          <cell r="R49">
            <v>81580</v>
          </cell>
          <cell r="S49">
            <v>15334</v>
          </cell>
          <cell r="T49">
            <v>1153056</v>
          </cell>
          <cell r="U49">
            <v>43538</v>
          </cell>
          <cell r="V49">
            <v>100750</v>
          </cell>
          <cell r="W49">
            <v>108096</v>
          </cell>
          <cell r="X49">
            <v>81233</v>
          </cell>
          <cell r="Y49">
            <v>125367</v>
          </cell>
          <cell r="Z49">
            <v>124111</v>
          </cell>
          <cell r="AA49">
            <v>315885</v>
          </cell>
          <cell r="AB49">
            <v>158338</v>
          </cell>
          <cell r="AC49">
            <v>95738</v>
          </cell>
          <cell r="AD49">
            <v>765271</v>
          </cell>
          <cell r="AE49">
            <v>26101</v>
          </cell>
          <cell r="AF49">
            <v>58508</v>
          </cell>
          <cell r="AG49">
            <v>5691</v>
          </cell>
          <cell r="AH49">
            <v>674971</v>
          </cell>
          <cell r="AI49">
            <v>23716</v>
          </cell>
          <cell r="AJ49">
            <v>53954</v>
          </cell>
          <cell r="AK49">
            <v>65035</v>
          </cell>
          <cell r="AL49">
            <v>45444</v>
          </cell>
          <cell r="AM49">
            <v>58863</v>
          </cell>
          <cell r="AN49">
            <v>66799</v>
          </cell>
          <cell r="AO49">
            <v>213797</v>
          </cell>
          <cell r="AP49">
            <v>90898</v>
          </cell>
          <cell r="AQ49">
            <v>56465</v>
          </cell>
        </row>
        <row r="50">
          <cell r="B50">
            <v>2742533</v>
          </cell>
          <cell r="C50">
            <v>155910</v>
          </cell>
          <cell r="D50">
            <v>222349</v>
          </cell>
          <cell r="E50">
            <v>130938</v>
          </cell>
          <cell r="F50">
            <v>2233336</v>
          </cell>
          <cell r="G50">
            <v>110915</v>
          </cell>
          <cell r="H50">
            <v>317222</v>
          </cell>
          <cell r="I50">
            <v>227060</v>
          </cell>
          <cell r="J50">
            <v>219368</v>
          </cell>
          <cell r="K50">
            <v>303446</v>
          </cell>
          <cell r="L50">
            <v>253361</v>
          </cell>
          <cell r="M50">
            <v>331446</v>
          </cell>
          <cell r="N50">
            <v>295312</v>
          </cell>
          <cell r="O50">
            <v>175206</v>
          </cell>
          <cell r="P50">
            <v>1539406</v>
          </cell>
          <cell r="Q50">
            <v>85952</v>
          </cell>
          <cell r="R50">
            <v>105110</v>
          </cell>
          <cell r="S50">
            <v>82644</v>
          </cell>
          <cell r="T50">
            <v>1265700</v>
          </cell>
          <cell r="U50">
            <v>63455</v>
          </cell>
          <cell r="V50">
            <v>177156</v>
          </cell>
          <cell r="W50">
            <v>125163</v>
          </cell>
          <cell r="X50">
            <v>121738</v>
          </cell>
          <cell r="Y50">
            <v>162691</v>
          </cell>
          <cell r="Z50">
            <v>144500</v>
          </cell>
          <cell r="AA50">
            <v>205629</v>
          </cell>
          <cell r="AB50">
            <v>172539</v>
          </cell>
          <cell r="AC50">
            <v>92829</v>
          </cell>
          <cell r="AD50">
            <v>1203127</v>
          </cell>
          <cell r="AE50">
            <v>69958</v>
          </cell>
          <cell r="AF50">
            <v>117239</v>
          </cell>
          <cell r="AG50">
            <v>48294</v>
          </cell>
          <cell r="AH50">
            <v>967636</v>
          </cell>
          <cell r="AI50">
            <v>47460</v>
          </cell>
          <cell r="AJ50">
            <v>140066</v>
          </cell>
          <cell r="AK50">
            <v>101897</v>
          </cell>
          <cell r="AL50">
            <v>97630</v>
          </cell>
          <cell r="AM50">
            <v>140755</v>
          </cell>
          <cell r="AN50">
            <v>108861</v>
          </cell>
          <cell r="AO50">
            <v>125817</v>
          </cell>
          <cell r="AP50">
            <v>122773</v>
          </cell>
          <cell r="AQ50">
            <v>82377</v>
          </cell>
        </row>
        <row r="51">
          <cell r="B51">
            <v>193786</v>
          </cell>
          <cell r="C51">
            <v>17648</v>
          </cell>
          <cell r="D51">
            <v>9245</v>
          </cell>
          <cell r="E51">
            <v>5050</v>
          </cell>
          <cell r="F51">
            <v>161843</v>
          </cell>
          <cell r="G51">
            <v>6371</v>
          </cell>
          <cell r="H51">
            <v>14766</v>
          </cell>
          <cell r="I51">
            <v>15944</v>
          </cell>
          <cell r="J51">
            <v>13814</v>
          </cell>
          <cell r="K51">
            <v>24193</v>
          </cell>
          <cell r="L51">
            <v>15268</v>
          </cell>
          <cell r="M51">
            <v>28716</v>
          </cell>
          <cell r="N51">
            <v>27370</v>
          </cell>
          <cell r="O51">
            <v>15401</v>
          </cell>
          <cell r="P51">
            <v>114260</v>
          </cell>
          <cell r="Q51">
            <v>11760</v>
          </cell>
          <cell r="R51">
            <v>4194</v>
          </cell>
          <cell r="S51">
            <v>2521</v>
          </cell>
          <cell r="T51">
            <v>95785</v>
          </cell>
          <cell r="U51">
            <v>3397</v>
          </cell>
          <cell r="V51">
            <v>6594</v>
          </cell>
          <cell r="W51">
            <v>12267</v>
          </cell>
          <cell r="X51">
            <v>8152</v>
          </cell>
          <cell r="Y51">
            <v>12601</v>
          </cell>
          <cell r="Z51">
            <v>8464</v>
          </cell>
          <cell r="AA51">
            <v>14880</v>
          </cell>
          <cell r="AB51">
            <v>19680</v>
          </cell>
          <cell r="AC51">
            <v>9750</v>
          </cell>
          <cell r="AD51">
            <v>79526</v>
          </cell>
          <cell r="AE51">
            <v>5888</v>
          </cell>
          <cell r="AF51">
            <v>5051</v>
          </cell>
          <cell r="AG51">
            <v>2529</v>
          </cell>
          <cell r="AH51">
            <v>66058</v>
          </cell>
          <cell r="AI51">
            <v>2974</v>
          </cell>
          <cell r="AJ51">
            <v>8172</v>
          </cell>
          <cell r="AK51">
            <v>3677</v>
          </cell>
          <cell r="AL51">
            <v>5662</v>
          </cell>
          <cell r="AM51">
            <v>11592</v>
          </cell>
          <cell r="AN51">
            <v>6804</v>
          </cell>
          <cell r="AO51">
            <v>13836</v>
          </cell>
          <cell r="AP51">
            <v>7690</v>
          </cell>
          <cell r="AQ51">
            <v>5651</v>
          </cell>
        </row>
        <row r="57">
          <cell r="B57">
            <v>1629426.9155563314</v>
          </cell>
          <cell r="C57">
            <v>79446.470171651075</v>
          </cell>
          <cell r="D57">
            <v>133818.61719461842</v>
          </cell>
          <cell r="E57">
            <v>41299.888241367786</v>
          </cell>
          <cell r="F57">
            <v>1374938.3075053412</v>
          </cell>
          <cell r="G57">
            <v>46540.139355015584</v>
          </cell>
          <cell r="H57">
            <v>142990.70018428317</v>
          </cell>
          <cell r="I57">
            <v>113799.45617048124</v>
          </cell>
          <cell r="J57">
            <v>91949.141881831238</v>
          </cell>
          <cell r="K57">
            <v>117607.89584491185</v>
          </cell>
          <cell r="L57">
            <v>140898.90306840622</v>
          </cell>
          <cell r="M57">
            <v>320319.23716998484</v>
          </cell>
          <cell r="N57">
            <v>262277.99976726016</v>
          </cell>
          <cell r="O57">
            <v>138746.99627099236</v>
          </cell>
          <cell r="P57">
            <v>897457.20723494201</v>
          </cell>
          <cell r="Q57">
            <v>42921.894715268187</v>
          </cell>
          <cell r="R57">
            <v>70786.574159509677</v>
          </cell>
          <cell r="S57">
            <v>19373.550141556821</v>
          </cell>
          <cell r="T57">
            <v>764445.08234709874</v>
          </cell>
          <cell r="U57">
            <v>25486.653612111259</v>
          </cell>
          <cell r="V57">
            <v>79157.519118886165</v>
          </cell>
          <cell r="W57">
            <v>60770.070311825788</v>
          </cell>
          <cell r="X57">
            <v>50736.86568493957</v>
          </cell>
          <cell r="Y57">
            <v>62804.011112758075</v>
          </cell>
          <cell r="Z57">
            <v>75877.290245610551</v>
          </cell>
          <cell r="AA57">
            <v>187532.37931411905</v>
          </cell>
          <cell r="AB57">
            <v>142393.10730296618</v>
          </cell>
          <cell r="AC57">
            <v>79752.9832573569</v>
          </cell>
          <cell r="AD57">
            <v>731980.31266126363</v>
          </cell>
          <cell r="AE57">
            <v>36528.426381316531</v>
          </cell>
          <cell r="AF57">
            <v>63034.33382385056</v>
          </cell>
          <cell r="AG57">
            <v>21931.338601716805</v>
          </cell>
          <cell r="AH57">
            <v>610509.94769825251</v>
          </cell>
          <cell r="AI57">
            <v>21053.541877609983</v>
          </cell>
          <cell r="AJ57">
            <v>63830.277898886998</v>
          </cell>
          <cell r="AK57">
            <v>53017.740649446001</v>
          </cell>
          <cell r="AL57">
            <v>41213.526842691805</v>
          </cell>
          <cell r="AM57">
            <v>54806.937004065781</v>
          </cell>
          <cell r="AN57">
            <v>65021.394115292234</v>
          </cell>
          <cell r="AO57">
            <v>132773.639907737</v>
          </cell>
          <cell r="AP57">
            <v>119881.54609651558</v>
          </cell>
          <cell r="AQ57">
            <v>59002.0954192473</v>
          </cell>
        </row>
        <row r="58">
          <cell r="B58">
            <v>47721.633458450429</v>
          </cell>
          <cell r="C58">
            <v>2292.7702530133683</v>
          </cell>
          <cell r="D58">
            <v>6784.728017341894</v>
          </cell>
          <cell r="E58">
            <v>1412.7635371168149</v>
          </cell>
          <cell r="F58">
            <v>37223.546038219465</v>
          </cell>
          <cell r="G58">
            <v>2974.1162992597706</v>
          </cell>
          <cell r="H58">
            <v>9020.2393518301051</v>
          </cell>
          <cell r="I58">
            <v>3888.9517756514356</v>
          </cell>
          <cell r="J58">
            <v>3777.5030830869277</v>
          </cell>
          <cell r="K58">
            <v>3936.3105038388508</v>
          </cell>
          <cell r="L58">
            <v>2214.1730662120881</v>
          </cell>
          <cell r="M58">
            <v>2352.2018632123882</v>
          </cell>
          <cell r="N58">
            <v>3657.5278872209201</v>
          </cell>
          <cell r="O58">
            <v>5389.6116748533977</v>
          </cell>
          <cell r="P58">
            <v>27656.313559306396</v>
          </cell>
          <cell r="Q58">
            <v>1364.542379571574</v>
          </cell>
          <cell r="R58">
            <v>4654.5421556930023</v>
          </cell>
          <cell r="S58">
            <v>383.92398855368504</v>
          </cell>
          <cell r="T58">
            <v>21244.249125631577</v>
          </cell>
          <cell r="U58">
            <v>831.37097715835637</v>
          </cell>
          <cell r="V58">
            <v>6292.6260281667537</v>
          </cell>
          <cell r="W58">
            <v>2141.1153628180959</v>
          </cell>
          <cell r="X58">
            <v>2225.902726646158</v>
          </cell>
          <cell r="Y58">
            <v>1573.7136537419626</v>
          </cell>
          <cell r="Z58">
            <v>906.90790378858776</v>
          </cell>
          <cell r="AA58">
            <v>1347.3327351437879</v>
          </cell>
          <cell r="AB58">
            <v>2276.5928774357058</v>
          </cell>
          <cell r="AC58">
            <v>3633.9353653726394</v>
          </cell>
          <cell r="AD58">
            <v>20067.512351708388</v>
          </cell>
          <cell r="AE58">
            <v>929.39157930315321</v>
          </cell>
          <cell r="AF58">
            <v>2128.7166005854151</v>
          </cell>
          <cell r="AG58">
            <v>1029.4507765186904</v>
          </cell>
          <cell r="AH58">
            <v>15980.512347219916</v>
          </cell>
          <cell r="AI58">
            <v>2142.6927987681847</v>
          </cell>
          <cell r="AJ58">
            <v>2724.6840272531708</v>
          </cell>
          <cell r="AK58">
            <v>1747.8817336189948</v>
          </cell>
          <cell r="AL58">
            <v>1551.8642605885905</v>
          </cell>
          <cell r="AM58">
            <v>2363.4586940087834</v>
          </cell>
          <cell r="AN58">
            <v>1307.1902522017615</v>
          </cell>
          <cell r="AO58">
            <v>1004.8127939350481</v>
          </cell>
          <cell r="AP58">
            <v>1382.4294142737876</v>
          </cell>
          <cell r="AQ58">
            <v>1757.2780861180258</v>
          </cell>
        </row>
        <row r="59">
          <cell r="B59">
            <v>3772765.3928439748</v>
          </cell>
          <cell r="C59">
            <v>152363.06564841073</v>
          </cell>
          <cell r="D59">
            <v>311473.84816735866</v>
          </cell>
          <cell r="E59">
            <v>95689.771825571675</v>
          </cell>
          <cell r="F59">
            <v>3213157.4951209351</v>
          </cell>
          <cell r="G59">
            <v>105529.29546317639</v>
          </cell>
          <cell r="H59">
            <v>371638.48602801497</v>
          </cell>
          <cell r="I59">
            <v>267415.57071255828</v>
          </cell>
          <cell r="J59">
            <v>251966.91389238229</v>
          </cell>
          <cell r="K59">
            <v>281285.39080605278</v>
          </cell>
          <cell r="L59">
            <v>329567.58359803539</v>
          </cell>
          <cell r="M59">
            <v>740782.13161455607</v>
          </cell>
          <cell r="N59">
            <v>576325.63668201643</v>
          </cell>
          <cell r="O59">
            <v>289052.80091062939</v>
          </cell>
          <cell r="P59">
            <v>2035938.3047591348</v>
          </cell>
          <cell r="Q59">
            <v>75808.589867767849</v>
          </cell>
          <cell r="R59">
            <v>156334.61027850371</v>
          </cell>
          <cell r="S59">
            <v>46876.010560443239</v>
          </cell>
          <cell r="T59">
            <v>1756853.4212126038</v>
          </cell>
          <cell r="U59">
            <v>54765.808243511485</v>
          </cell>
          <cell r="V59">
            <v>209729.76030574169</v>
          </cell>
          <cell r="W59">
            <v>136146.8336724517</v>
          </cell>
          <cell r="X59">
            <v>137415.95858759058</v>
          </cell>
          <cell r="Y59">
            <v>149674.62197455269</v>
          </cell>
          <cell r="Z59">
            <v>175694.5334143152</v>
          </cell>
          <cell r="AA59">
            <v>415161.0177723862</v>
          </cell>
          <cell r="AB59">
            <v>321776.30375869543</v>
          </cell>
          <cell r="AC59">
            <v>156533.47998388181</v>
          </cell>
          <cell r="AD59">
            <v>1736793.9995816678</v>
          </cell>
          <cell r="AE59">
            <v>76507.433903636716</v>
          </cell>
          <cell r="AF59">
            <v>155157.10761660719</v>
          </cell>
          <cell r="AG59">
            <v>48822.207709132475</v>
          </cell>
          <cell r="AH59">
            <v>1456301.9755785889</v>
          </cell>
          <cell r="AI59">
            <v>50763.401633193273</v>
          </cell>
          <cell r="AJ59">
            <v>161892.73302972093</v>
          </cell>
          <cell r="AK59">
            <v>131195.54110717782</v>
          </cell>
          <cell r="AL59">
            <v>114551.95304474508</v>
          </cell>
          <cell r="AM59">
            <v>131618.83846541247</v>
          </cell>
          <cell r="AN59">
            <v>153872.09167333867</v>
          </cell>
          <cell r="AO59">
            <v>325615.89751280518</v>
          </cell>
          <cell r="AP59">
            <v>254589.04485759389</v>
          </cell>
          <cell r="AQ59">
            <v>132513.05123584229</v>
          </cell>
        </row>
        <row r="60">
          <cell r="B60">
            <v>359712.19259568508</v>
          </cell>
          <cell r="C60">
            <v>11786.891114627431</v>
          </cell>
          <cell r="D60">
            <v>34762.190692760458</v>
          </cell>
          <cell r="E60">
            <v>6771.3826921765967</v>
          </cell>
          <cell r="F60">
            <v>306342.99179155473</v>
          </cell>
          <cell r="G60">
            <v>10894.021936780968</v>
          </cell>
          <cell r="H60">
            <v>37327.624459958555</v>
          </cell>
          <cell r="I60">
            <v>15735.18865639324</v>
          </cell>
          <cell r="J60">
            <v>23251.599820388317</v>
          </cell>
          <cell r="K60">
            <v>26807.771380974453</v>
          </cell>
          <cell r="L60">
            <v>39961.798075916893</v>
          </cell>
          <cell r="M60">
            <v>49982.52367594852</v>
          </cell>
          <cell r="N60">
            <v>70788.782161044888</v>
          </cell>
          <cell r="O60">
            <v>31583.265424851055</v>
          </cell>
          <cell r="P60">
            <v>237727.31821904576</v>
          </cell>
          <cell r="Q60">
            <v>8274.9602898682733</v>
          </cell>
          <cell r="R60">
            <v>24252.191835807909</v>
          </cell>
          <cell r="S60">
            <v>4174.7954975798348</v>
          </cell>
          <cell r="T60">
            <v>200983.42314051563</v>
          </cell>
          <cell r="U60">
            <v>4325.9472879256846</v>
          </cell>
          <cell r="V60">
            <v>26778.563852666211</v>
          </cell>
          <cell r="W60">
            <v>10523.612335664013</v>
          </cell>
          <cell r="X60">
            <v>14442.649318338461</v>
          </cell>
          <cell r="Y60">
            <v>17770.734399544755</v>
          </cell>
          <cell r="Z60">
            <v>30345.682001574187</v>
          </cell>
          <cell r="AA60">
            <v>29876.296615744548</v>
          </cell>
          <cell r="AB60">
            <v>44688.487960134342</v>
          </cell>
          <cell r="AC60">
            <v>22209.959570772233</v>
          </cell>
          <cell r="AD60">
            <v>122041.53256217616</v>
          </cell>
          <cell r="AE60">
            <v>3528.4518173979341</v>
          </cell>
          <cell r="AF60">
            <v>10501.869574842778</v>
          </cell>
          <cell r="AG60">
            <v>2595.8307815745798</v>
          </cell>
          <cell r="AH60">
            <v>105405.9288575891</v>
          </cell>
          <cell r="AI60">
            <v>6567.9723836360608</v>
          </cell>
          <cell r="AJ60">
            <v>10535.377803198722</v>
          </cell>
          <cell r="AK60">
            <v>5224.5700986520669</v>
          </cell>
          <cell r="AL60">
            <v>8811.6886957496226</v>
          </cell>
          <cell r="AM60">
            <v>9032.7646189868883</v>
          </cell>
          <cell r="AN60">
            <v>9618.2636108887109</v>
          </cell>
          <cell r="AO60">
            <v>20103.324913432163</v>
          </cell>
          <cell r="AP60">
            <v>26132.537423456026</v>
          </cell>
          <cell r="AQ60">
            <v>9384.8909808134977</v>
          </cell>
        </row>
        <row r="61">
          <cell r="B61">
            <v>177732.64888913845</v>
          </cell>
          <cell r="C61">
            <v>12430.939116581563</v>
          </cell>
          <cell r="D61">
            <v>10623.984265165764</v>
          </cell>
          <cell r="E61">
            <v>3873.2510678555932</v>
          </cell>
          <cell r="F61">
            <v>150856.23526924619</v>
          </cell>
          <cell r="G61">
            <v>11449.592900297514</v>
          </cell>
          <cell r="H61">
            <v>25928.663941562463</v>
          </cell>
          <cell r="I61">
            <v>15409.681679576601</v>
          </cell>
          <cell r="J61">
            <v>16423.269140582041</v>
          </cell>
          <cell r="K61">
            <v>16247.900371061443</v>
          </cell>
          <cell r="L61">
            <v>14347.84146905433</v>
          </cell>
          <cell r="M61">
            <v>12930.551126213444</v>
          </cell>
          <cell r="N61">
            <v>21594.528286203513</v>
          </cell>
          <cell r="O61">
            <v>16498.19458682464</v>
          </cell>
          <cell r="P61">
            <v>79227.649035074093</v>
          </cell>
          <cell r="Q61">
            <v>6835.9697834590879</v>
          </cell>
          <cell r="R61">
            <v>7362.1649965855677</v>
          </cell>
          <cell r="S61">
            <v>1160.8410362568115</v>
          </cell>
          <cell r="T61">
            <v>63904.16955039755</v>
          </cell>
          <cell r="U61">
            <v>3132.2354490518219</v>
          </cell>
          <cell r="V61">
            <v>10539.26973879549</v>
          </cell>
          <cell r="W61">
            <v>8453.2609366784309</v>
          </cell>
          <cell r="X61">
            <v>6875.3868996587489</v>
          </cell>
          <cell r="Y61">
            <v>7790.7417103680455</v>
          </cell>
          <cell r="Z61">
            <v>5506.8736311069515</v>
          </cell>
          <cell r="AA61">
            <v>4529.0952945589452</v>
          </cell>
          <cell r="AB61">
            <v>7935.754320324907</v>
          </cell>
          <cell r="AC61">
            <v>9138.2786393929618</v>
          </cell>
          <cell r="AD61">
            <v>98480.559059864259</v>
          </cell>
          <cell r="AE61">
            <v>5596.5756255317192</v>
          </cell>
          <cell r="AF61">
            <v>3259.4088459388581</v>
          </cell>
          <cell r="AG61">
            <v>2713.9148412340769</v>
          </cell>
          <cell r="AH61">
            <v>86926.132852788855</v>
          </cell>
          <cell r="AI61">
            <v>8317.1504410616617</v>
          </cell>
          <cell r="AJ61">
            <v>15396.930759102976</v>
          </cell>
          <cell r="AK61">
            <v>6956.3885883090261</v>
          </cell>
          <cell r="AL61">
            <v>9544.8211952359907</v>
          </cell>
          <cell r="AM61">
            <v>8458.8540924331483</v>
          </cell>
          <cell r="AN61">
            <v>8840.3898118494799</v>
          </cell>
          <cell r="AO61">
            <v>8405.082295398397</v>
          </cell>
          <cell r="AP61">
            <v>13638.429722940893</v>
          </cell>
          <cell r="AQ61">
            <v>7360.0479428309072</v>
          </cell>
        </row>
        <row r="62">
          <cell r="B62">
            <v>402731.4028889655</v>
          </cell>
          <cell r="C62">
            <v>20743.628075557368</v>
          </cell>
          <cell r="D62">
            <v>29128.33572276519</v>
          </cell>
          <cell r="E62">
            <v>9667.497523439617</v>
          </cell>
          <cell r="F62">
            <v>343232.97906268749</v>
          </cell>
          <cell r="G62">
            <v>11287.551369271854</v>
          </cell>
          <cell r="H62">
            <v>41326.007418298759</v>
          </cell>
          <cell r="I62">
            <v>19499.178001316308</v>
          </cell>
          <cell r="J62">
            <v>24788.604143149143</v>
          </cell>
          <cell r="K62">
            <v>25546.574259112418</v>
          </cell>
          <cell r="L62">
            <v>45496.224299144291</v>
          </cell>
          <cell r="M62">
            <v>60080.543429344645</v>
          </cell>
          <cell r="N62">
            <v>79439.893576934366</v>
          </cell>
          <cell r="O62">
            <v>35747.095487240134</v>
          </cell>
          <cell r="P62">
            <v>170664.41341244619</v>
          </cell>
          <cell r="Q62">
            <v>8272.9206151603939</v>
          </cell>
          <cell r="R62">
            <v>13217.976440843582</v>
          </cell>
          <cell r="S62">
            <v>3467.4079911108406</v>
          </cell>
          <cell r="T62">
            <v>145721.95623183958</v>
          </cell>
          <cell r="U62">
            <v>3683.7987607743153</v>
          </cell>
          <cell r="V62">
            <v>20665.727139589937</v>
          </cell>
          <cell r="W62">
            <v>7332.1575668175865</v>
          </cell>
          <cell r="X62">
            <v>10428.56103014104</v>
          </cell>
          <cell r="Y62">
            <v>10419.662207081497</v>
          </cell>
          <cell r="Z62">
            <v>17416.456669538216</v>
          </cell>
          <cell r="AA62">
            <v>26214.496345305106</v>
          </cell>
          <cell r="AB62">
            <v>34170.103654182501</v>
          </cell>
          <cell r="AC62">
            <v>15374.652178468925</v>
          </cell>
          <cell r="AD62">
            <v>231999.45591533196</v>
          </cell>
          <cell r="AE62">
            <v>12447.172533257028</v>
          </cell>
          <cell r="AF62">
            <v>15914.116455934591</v>
          </cell>
          <cell r="AG62">
            <v>6202.9455612586971</v>
          </cell>
          <cell r="AH62">
            <v>197452.47162125466</v>
          </cell>
          <cell r="AI62">
            <v>7603.590462514625</v>
          </cell>
          <cell r="AJ62">
            <v>20664.116394350796</v>
          </cell>
          <cell r="AK62">
            <v>12143.812435298885</v>
          </cell>
          <cell r="AL62">
            <v>14355.499698046955</v>
          </cell>
          <cell r="AM62">
            <v>15132.208768921333</v>
          </cell>
          <cell r="AN62">
            <v>28077.923338670938</v>
          </cell>
          <cell r="AO62">
            <v>33875.824294021295</v>
          </cell>
          <cell r="AP62">
            <v>45221.315672876059</v>
          </cell>
          <cell r="AQ62">
            <v>20362.095190204462</v>
          </cell>
        </row>
        <row r="63">
          <cell r="B63">
            <v>1247303.1313731945</v>
          </cell>
          <cell r="C63">
            <v>58596.177994823709</v>
          </cell>
          <cell r="D63">
            <v>266144.91558613291</v>
          </cell>
          <cell r="E63">
            <v>31828.019644552482</v>
          </cell>
          <cell r="F63">
            <v>890207.88552970579</v>
          </cell>
          <cell r="G63">
            <v>45200.528933927686</v>
          </cell>
          <cell r="H63">
            <v>140460.16714275882</v>
          </cell>
          <cell r="I63">
            <v>88895.653040162942</v>
          </cell>
          <cell r="J63">
            <v>71751.393273223439</v>
          </cell>
          <cell r="K63">
            <v>100986.79440090165</v>
          </cell>
          <cell r="L63">
            <v>107563.5211142804</v>
          </cell>
          <cell r="M63">
            <v>84067.755136947249</v>
          </cell>
          <cell r="N63">
            <v>153419.69249247751</v>
          </cell>
          <cell r="O63">
            <v>97758.349829549814</v>
          </cell>
          <cell r="P63">
            <v>894875.61515793845</v>
          </cell>
          <cell r="Q63">
            <v>43261.500554130165</v>
          </cell>
          <cell r="R63">
            <v>151386.02309227642</v>
          </cell>
          <cell r="S63">
            <v>23297.434685987399</v>
          </cell>
          <cell r="T63">
            <v>676616.42757006676</v>
          </cell>
          <cell r="U63">
            <v>32962.953392174539</v>
          </cell>
          <cell r="V63">
            <v>106679.34606187056</v>
          </cell>
          <cell r="W63">
            <v>68233.64666861805</v>
          </cell>
          <cell r="X63">
            <v>56765.058071511419</v>
          </cell>
          <cell r="Y63">
            <v>78532.051039462429</v>
          </cell>
          <cell r="Z63">
            <v>84217.621977899384</v>
          </cell>
          <cell r="AA63">
            <v>57791.094601358353</v>
          </cell>
          <cell r="AB63">
            <v>118501.00237140381</v>
          </cell>
          <cell r="AC63">
            <v>72865.243945242444</v>
          </cell>
          <cell r="AD63">
            <v>352720.7441510621</v>
          </cell>
          <cell r="AE63">
            <v>15434.574845837566</v>
          </cell>
          <cell r="AF63">
            <v>114747.67435733562</v>
          </cell>
          <cell r="AG63">
            <v>8521.228339360101</v>
          </cell>
          <cell r="AH63">
            <v>213854.9017172764</v>
          </cell>
          <cell r="AI63">
            <v>12238.207812597993</v>
          </cell>
          <cell r="AJ63">
            <v>33716.832487967018</v>
          </cell>
          <cell r="AK63">
            <v>20795.87721435029</v>
          </cell>
          <cell r="AL63">
            <v>15013.10343728404</v>
          </cell>
          <cell r="AM63">
            <v>22421.985862819089</v>
          </cell>
          <cell r="AN63">
            <v>23352.314851881507</v>
          </cell>
          <cell r="AO63">
            <v>26261.464026412992</v>
          </cell>
          <cell r="AP63">
            <v>35103.258528143997</v>
          </cell>
          <cell r="AQ63">
            <v>24938.864103677282</v>
          </cell>
        </row>
        <row r="64">
          <cell r="B64">
            <v>77622.232019836767</v>
          </cell>
          <cell r="C64">
            <v>3847.0185858048849</v>
          </cell>
          <cell r="D64">
            <v>2197.3038635204357</v>
          </cell>
          <cell r="E64">
            <v>2000.6587135187442</v>
          </cell>
          <cell r="F64">
            <v>69595.877862675639</v>
          </cell>
          <cell r="G64">
            <v>7671.3077607302785</v>
          </cell>
          <cell r="H64">
            <v>8337.5886028451914</v>
          </cell>
          <cell r="I64">
            <v>10914.057457969693</v>
          </cell>
          <cell r="J64">
            <v>6546.1266074305213</v>
          </cell>
          <cell r="K64">
            <v>6655.924826763483</v>
          </cell>
          <cell r="L64">
            <v>2607.6920066161456</v>
          </cell>
          <cell r="M64">
            <v>5956.6913764662058</v>
          </cell>
          <cell r="N64">
            <v>10527.231781180213</v>
          </cell>
          <cell r="O64">
            <v>10373.315387649998</v>
          </cell>
          <cell r="P64">
            <v>24233.687188466436</v>
          </cell>
          <cell r="Q64">
            <v>832.1872808149509</v>
          </cell>
          <cell r="R64">
            <v>941.34552437258219</v>
          </cell>
          <cell r="S64">
            <v>658.01145544765438</v>
          </cell>
          <cell r="T64">
            <v>21804.900469558441</v>
          </cell>
          <cell r="U64">
            <v>3511.6868514594494</v>
          </cell>
          <cell r="V64">
            <v>2594.3899490430526</v>
          </cell>
          <cell r="W64">
            <v>2260.4031875643354</v>
          </cell>
          <cell r="X64">
            <v>3371.6324491065275</v>
          </cell>
          <cell r="Y64">
            <v>2367.1402550184175</v>
          </cell>
          <cell r="Z64">
            <v>0</v>
          </cell>
          <cell r="AA64">
            <v>1743.6663915146776</v>
          </cell>
          <cell r="AB64">
            <v>3049.2608238590929</v>
          </cell>
          <cell r="AC64">
            <v>2906.9466310680687</v>
          </cell>
          <cell r="AD64">
            <v>53363.651303107719</v>
          </cell>
          <cell r="AE64">
            <v>3004.5945398364179</v>
          </cell>
          <cell r="AF64">
            <v>1256.3247170593809</v>
          </cell>
          <cell r="AG64">
            <v>1343.3323368101733</v>
          </cell>
          <cell r="AH64">
            <v>47768.339302294793</v>
          </cell>
          <cell r="AI64">
            <v>4159.5816520943672</v>
          </cell>
          <cell r="AJ64">
            <v>5747.3017346197294</v>
          </cell>
          <cell r="AK64">
            <v>8627.9699131083526</v>
          </cell>
          <cell r="AL64">
            <v>3174.222030743178</v>
          </cell>
          <cell r="AM64">
            <v>4290.6644128065236</v>
          </cell>
          <cell r="AN64">
            <v>2607.336369095276</v>
          </cell>
          <cell r="AO64">
            <v>4215.1644240049154</v>
          </cell>
          <cell r="AP64">
            <v>7463.7122955232335</v>
          </cell>
          <cell r="AQ64">
            <v>7459.630387321854</v>
          </cell>
        </row>
        <row r="65">
          <cell r="B65">
            <v>53122.466236450004</v>
          </cell>
          <cell r="C65">
            <v>2668.6342289171989</v>
          </cell>
          <cell r="D65">
            <v>2085.8318667879089</v>
          </cell>
          <cell r="E65">
            <v>1722.3412715171446</v>
          </cell>
          <cell r="F65">
            <v>46656.910445165493</v>
          </cell>
          <cell r="G65">
            <v>1171.5300752414123</v>
          </cell>
          <cell r="H65">
            <v>4443.7648166617328</v>
          </cell>
          <cell r="I65">
            <v>5458.036490522979</v>
          </cell>
          <cell r="J65">
            <v>6424.1741332967122</v>
          </cell>
          <cell r="K65">
            <v>2911.7774770174847</v>
          </cell>
          <cell r="L65">
            <v>6145.3367010413676</v>
          </cell>
          <cell r="M65">
            <v>3321.9427428979757</v>
          </cell>
          <cell r="N65">
            <v>11817.946167827595</v>
          </cell>
          <cell r="O65">
            <v>4954.4944549810998</v>
          </cell>
          <cell r="P65">
            <v>13911.35261807226</v>
          </cell>
          <cell r="Q65">
            <v>0</v>
          </cell>
          <cell r="R65">
            <v>0</v>
          </cell>
          <cell r="S65">
            <v>387.95468659624339</v>
          </cell>
          <cell r="T65">
            <v>13522.184392192874</v>
          </cell>
          <cell r="U65">
            <v>0</v>
          </cell>
          <cell r="V65">
            <v>1379.0543554146773</v>
          </cell>
          <cell r="W65">
            <v>1771.1209233509462</v>
          </cell>
          <cell r="X65">
            <v>2718.0823961537817</v>
          </cell>
          <cell r="Y65">
            <v>0</v>
          </cell>
          <cell r="Z65">
            <v>1713.1601023842136</v>
          </cell>
          <cell r="AA65">
            <v>582.90293481520166</v>
          </cell>
          <cell r="AB65">
            <v>3186.6240143343616</v>
          </cell>
          <cell r="AC65">
            <v>2172.8997537119972</v>
          </cell>
          <cell r="AD65">
            <v>39190.410532397429</v>
          </cell>
          <cell r="AE65">
            <v>2656.7047647762606</v>
          </cell>
          <cell r="AF65">
            <v>2087.5091498658676</v>
          </cell>
          <cell r="AG65">
            <v>1335.2582130727719</v>
          </cell>
          <cell r="AH65">
            <v>33118.025871941762</v>
          </cell>
          <cell r="AI65">
            <v>1171.4863399559263</v>
          </cell>
          <cell r="AJ65">
            <v>3066.9051463023316</v>
          </cell>
          <cell r="AK65">
            <v>3678.4828673061438</v>
          </cell>
          <cell r="AL65">
            <v>3704.9374527614696</v>
          </cell>
          <cell r="AM65">
            <v>2914.0888993795666</v>
          </cell>
          <cell r="AN65">
            <v>4431.7674139311448</v>
          </cell>
          <cell r="AO65">
            <v>2740.7657514972066</v>
          </cell>
          <cell r="AP65">
            <v>8614.0623531856509</v>
          </cell>
          <cell r="AQ65">
            <v>2780.2613795250277</v>
          </cell>
        </row>
        <row r="66">
          <cell r="B66">
            <v>82926.315414240904</v>
          </cell>
          <cell r="C66">
            <v>4063.3943340954688</v>
          </cell>
          <cell r="D66">
            <v>8823.3600296574714</v>
          </cell>
          <cell r="E66">
            <v>1219.1514035504847</v>
          </cell>
          <cell r="F66">
            <v>68816.902252530432</v>
          </cell>
          <cell r="G66">
            <v>1470.4514088725973</v>
          </cell>
          <cell r="H66">
            <v>13151.332028676952</v>
          </cell>
          <cell r="I66">
            <v>5652.5344673824575</v>
          </cell>
          <cell r="J66">
            <v>4986.9491075544602</v>
          </cell>
          <cell r="K66">
            <v>9654.6814156335222</v>
          </cell>
          <cell r="L66">
            <v>9407.2162044929028</v>
          </cell>
          <cell r="M66">
            <v>6395.6479661261756</v>
          </cell>
          <cell r="N66">
            <v>11475.367798225636</v>
          </cell>
          <cell r="O66">
            <v>6617.4077188912024</v>
          </cell>
          <cell r="P66">
            <v>7795.1979512648468</v>
          </cell>
          <cell r="Q66">
            <v>0</v>
          </cell>
          <cell r="R66">
            <v>0</v>
          </cell>
          <cell r="S66">
            <v>392.99305914944136</v>
          </cell>
          <cell r="T66">
            <v>7401.4044324157858</v>
          </cell>
          <cell r="U66">
            <v>0</v>
          </cell>
          <cell r="V66">
            <v>1353.9441158769009</v>
          </cell>
          <cell r="W66">
            <v>0</v>
          </cell>
          <cell r="X66">
            <v>464.9484173012591</v>
          </cell>
          <cell r="Y66">
            <v>1041.0565596366225</v>
          </cell>
          <cell r="Z66">
            <v>845.50792362088089</v>
          </cell>
          <cell r="AA66">
            <v>2263.0349234001947</v>
          </cell>
          <cell r="AB66">
            <v>0</v>
          </cell>
          <cell r="AC66">
            <v>1428.769814853782</v>
          </cell>
          <cell r="AD66">
            <v>75079.706723002324</v>
          </cell>
          <cell r="AE66">
            <v>4045.2299425599704</v>
          </cell>
          <cell r="AF66">
            <v>8830.4551712669763</v>
          </cell>
          <cell r="AG66">
            <v>826.58841761647784</v>
          </cell>
          <cell r="AH66">
            <v>61373.424514852333</v>
          </cell>
          <cell r="AI66">
            <v>1470.3965143261239</v>
          </cell>
          <cell r="AJ66">
            <v>11809.648205305302</v>
          </cell>
          <cell r="AK66">
            <v>5631.170961441092</v>
          </cell>
          <cell r="AL66">
            <v>4518.6339631804058</v>
          </cell>
          <cell r="AM66">
            <v>8619.7919649588002</v>
          </cell>
          <cell r="AN66">
            <v>8560.6370096076862</v>
          </cell>
          <cell r="AO66">
            <v>4134.3754556483282</v>
          </cell>
          <cell r="AP66">
            <v>11442.215551718145</v>
          </cell>
          <cell r="AQ66">
            <v>5183.3165299176799</v>
          </cell>
        </row>
        <row r="67">
          <cell r="B67">
            <v>9236.5427151270942</v>
          </cell>
          <cell r="C67">
            <v>464.24280267040729</v>
          </cell>
          <cell r="D67">
            <v>0</v>
          </cell>
          <cell r="E67">
            <v>0</v>
          </cell>
          <cell r="F67">
            <v>8775.3164464999481</v>
          </cell>
          <cell r="G67">
            <v>832.34997613801363</v>
          </cell>
          <cell r="H67">
            <v>1800.6295897378197</v>
          </cell>
          <cell r="I67">
            <v>454.50045369753758</v>
          </cell>
          <cell r="J67">
            <v>1026.0133774232904</v>
          </cell>
          <cell r="K67">
            <v>1864.9939797222098</v>
          </cell>
          <cell r="L67">
            <v>1041.667783422505</v>
          </cell>
          <cell r="M67">
            <v>460.14759743665763</v>
          </cell>
          <cell r="N67">
            <v>878.61275968502537</v>
          </cell>
          <cell r="O67">
            <v>416.98733571095249</v>
          </cell>
          <cell r="P67">
            <v>1413.8250359215156</v>
          </cell>
          <cell r="Q67">
            <v>0</v>
          </cell>
          <cell r="R67">
            <v>0</v>
          </cell>
          <cell r="S67">
            <v>0</v>
          </cell>
          <cell r="T67">
            <v>1413.7287485350043</v>
          </cell>
          <cell r="U67">
            <v>0</v>
          </cell>
          <cell r="V67">
            <v>851.73932512137378</v>
          </cell>
          <cell r="W67">
            <v>0</v>
          </cell>
          <cell r="X67">
            <v>558.74495267873658</v>
          </cell>
          <cell r="Y67">
            <v>0</v>
          </cell>
          <cell r="Z67">
            <v>0</v>
          </cell>
          <cell r="AA67">
            <v>0</v>
          </cell>
          <cell r="AB67">
            <v>0</v>
          </cell>
          <cell r="AC67">
            <v>0</v>
          </cell>
          <cell r="AD67">
            <v>7817.7396691078548</v>
          </cell>
          <cell r="AE67">
            <v>462.16752093747658</v>
          </cell>
          <cell r="AF67">
            <v>0</v>
          </cell>
          <cell r="AG67">
            <v>0</v>
          </cell>
          <cell r="AH67">
            <v>7356.8760686067235</v>
          </cell>
          <cell r="AI67">
            <v>832.31890304428782</v>
          </cell>
          <cell r="AJ67">
            <v>949.16033900987816</v>
          </cell>
          <cell r="AK67">
            <v>452.78268917987742</v>
          </cell>
          <cell r="AL67">
            <v>467.27126340889424</v>
          </cell>
          <cell r="AM67">
            <v>1866.4744461465509</v>
          </cell>
          <cell r="AN67">
            <v>1041.5257205764613</v>
          </cell>
          <cell r="AO67">
            <v>460.49711963254464</v>
          </cell>
          <cell r="AP67">
            <v>876.07445439443529</v>
          </cell>
          <cell r="AQ67">
            <v>416.43567696214234</v>
          </cell>
        </row>
        <row r="68">
          <cell r="B68">
            <v>23762.051733471537</v>
          </cell>
          <cell r="C68">
            <v>1240.3511204826418</v>
          </cell>
          <cell r="D68">
            <v>1895.0239444529534</v>
          </cell>
          <cell r="E68">
            <v>978.1446331215634</v>
          </cell>
          <cell r="F68">
            <v>19650.743076108061</v>
          </cell>
          <cell r="G68">
            <v>1144.355408547668</v>
          </cell>
          <cell r="H68">
            <v>1996.6780375317198</v>
          </cell>
          <cell r="I68">
            <v>412.17446909599306</v>
          </cell>
          <cell r="J68">
            <v>1173.1626437335069</v>
          </cell>
          <cell r="K68">
            <v>2807.6048197987279</v>
          </cell>
          <cell r="L68">
            <v>3222.6282536414114</v>
          </cell>
          <cell r="M68">
            <v>2020.2094080442732</v>
          </cell>
          <cell r="N68">
            <v>3809.6729866617902</v>
          </cell>
          <cell r="O68">
            <v>3064.9576390541747</v>
          </cell>
          <cell r="P68">
            <v>6396.4994314195246</v>
          </cell>
          <cell r="Q68">
            <v>0</v>
          </cell>
          <cell r="R68">
            <v>414.47302938792797</v>
          </cell>
          <cell r="S68">
            <v>0</v>
          </cell>
          <cell r="T68">
            <v>5979.6087580688845</v>
          </cell>
          <cell r="U68">
            <v>401.59445506801961</v>
          </cell>
          <cell r="V68">
            <v>588.58401476547772</v>
          </cell>
          <cell r="W68">
            <v>0</v>
          </cell>
          <cell r="X68">
            <v>608.16463260880528</v>
          </cell>
          <cell r="Y68">
            <v>1913.3204537787637</v>
          </cell>
          <cell r="Z68">
            <v>596.88833179426479</v>
          </cell>
          <cell r="AA68">
            <v>0</v>
          </cell>
          <cell r="AB68">
            <v>1874.603540603669</v>
          </cell>
          <cell r="AC68">
            <v>0</v>
          </cell>
          <cell r="AD68">
            <v>17356.530103964174</v>
          </cell>
          <cell r="AE68">
            <v>1234.8064399664308</v>
          </cell>
          <cell r="AF68">
            <v>1481.4581063564219</v>
          </cell>
          <cell r="AG68">
            <v>978.98750315993095</v>
          </cell>
          <cell r="AH68">
            <v>13664.496065014129</v>
          </cell>
          <cell r="AI68">
            <v>742.7464938895821</v>
          </cell>
          <cell r="AJ68">
            <v>1409.1457843200737</v>
          </cell>
          <cell r="AK68">
            <v>410.6166737795341</v>
          </cell>
          <cell r="AL68">
            <v>564.95512666463287</v>
          </cell>
          <cell r="AM68">
            <v>893.76189585000247</v>
          </cell>
          <cell r="AN68">
            <v>2625.4498598879104</v>
          </cell>
          <cell r="AO68">
            <v>2021.7439331235842</v>
          </cell>
          <cell r="AP68">
            <v>1933.9946384280825</v>
          </cell>
          <cell r="AQ68">
            <v>3060.9028139995148</v>
          </cell>
        </row>
        <row r="69">
          <cell r="B69">
            <v>491003.12174685439</v>
          </cell>
          <cell r="C69">
            <v>22124.166300566303</v>
          </cell>
          <cell r="D69">
            <v>50923.621714531197</v>
          </cell>
          <cell r="E69">
            <v>15886.27891772898</v>
          </cell>
          <cell r="F69">
            <v>402043.11830261518</v>
          </cell>
          <cell r="G69">
            <v>18989.053204106291</v>
          </cell>
          <cell r="H69">
            <v>68178.612506130943</v>
          </cell>
          <cell r="I69">
            <v>39085.023494911969</v>
          </cell>
          <cell r="J69">
            <v>34017.685181523477</v>
          </cell>
          <cell r="K69">
            <v>45831.923636166845</v>
          </cell>
          <cell r="L69">
            <v>42387.324025721951</v>
          </cell>
          <cell r="M69">
            <v>43674.667027754338</v>
          </cell>
          <cell r="N69">
            <v>66265.740098859023</v>
          </cell>
          <cell r="O69">
            <v>43574.169366007794</v>
          </cell>
          <cell r="P69">
            <v>47111.030102100885</v>
          </cell>
          <cell r="Q69">
            <v>1495.0815608758799</v>
          </cell>
          <cell r="R69">
            <v>6431.8587054412355</v>
          </cell>
          <cell r="S69">
            <v>1359.3529148528114</v>
          </cell>
          <cell r="T69">
            <v>37806.656183183251</v>
          </cell>
          <cell r="U69">
            <v>488.15366092227947</v>
          </cell>
          <cell r="V69">
            <v>5580.4996348754166</v>
          </cell>
          <cell r="W69">
            <v>5556.992988390497</v>
          </cell>
          <cell r="X69">
            <v>2909.7097264948643</v>
          </cell>
          <cell r="Y69">
            <v>2690.5753026725138</v>
          </cell>
          <cell r="Z69">
            <v>6432.9061188822025</v>
          </cell>
          <cell r="AA69">
            <v>4258.8219614612399</v>
          </cell>
          <cell r="AB69">
            <v>7171.1665615765351</v>
          </cell>
          <cell r="AC69">
            <v>2716.37676867755</v>
          </cell>
          <cell r="AD69">
            <v>443589.00201824488</v>
          </cell>
          <cell r="AE69">
            <v>20542.68895580517</v>
          </cell>
          <cell r="AF69">
            <v>44523.142912810814</v>
          </cell>
          <cell r="AG69">
            <v>14538.469054658563</v>
          </cell>
          <cell r="AH69">
            <v>363983.10498425923</v>
          </cell>
          <cell r="AI69">
            <v>18500.225000919105</v>
          </cell>
          <cell r="AJ69">
            <v>62664.713028713675</v>
          </cell>
          <cell r="AK69">
            <v>33418.57511026736</v>
          </cell>
          <cell r="AL69">
            <v>31084.616568194695</v>
          </cell>
          <cell r="AM69">
            <v>43173.861727730473</v>
          </cell>
          <cell r="AN69">
            <v>35950.247698158528</v>
          </cell>
          <cell r="AO69">
            <v>39443.194075894578</v>
          </cell>
          <cell r="AP69">
            <v>58941.123871511852</v>
          </cell>
          <cell r="AQ69">
            <v>40806.672809179203</v>
          </cell>
        </row>
        <row r="70">
          <cell r="B70">
            <v>14929.639256071227</v>
          </cell>
          <cell r="C70">
            <v>1012.8010377732955</v>
          </cell>
          <cell r="D70">
            <v>400.69663690340673</v>
          </cell>
          <cell r="E70">
            <v>396.29983589358187</v>
          </cell>
          <cell r="F70">
            <v>13125.688644426025</v>
          </cell>
          <cell r="G70">
            <v>400.5747164485241</v>
          </cell>
          <cell r="H70">
            <v>1549.2854258994864</v>
          </cell>
          <cell r="I70">
            <v>1641.6435456170482</v>
          </cell>
          <cell r="J70">
            <v>2515.6477308924682</v>
          </cell>
          <cell r="K70">
            <v>496.59004557679231</v>
          </cell>
          <cell r="L70">
            <v>2820.0513325119409</v>
          </cell>
          <cell r="M70">
            <v>1087.8050658699933</v>
          </cell>
          <cell r="N70">
            <v>915.89334696523861</v>
          </cell>
          <cell r="O70">
            <v>1693.1297375123456</v>
          </cell>
          <cell r="P70">
            <v>1743.5830863825254</v>
          </cell>
          <cell r="Q70">
            <v>0</v>
          </cell>
          <cell r="R70">
            <v>0</v>
          </cell>
          <cell r="S70">
            <v>396.01608268136016</v>
          </cell>
          <cell r="T70">
            <v>1347.1766105868514</v>
          </cell>
          <cell r="U70">
            <v>0</v>
          </cell>
          <cell r="V70">
            <v>0</v>
          </cell>
          <cell r="W70">
            <v>0</v>
          </cell>
          <cell r="X70">
            <v>0</v>
          </cell>
          <cell r="Y70">
            <v>0</v>
          </cell>
          <cell r="Z70">
            <v>409.66872013535539</v>
          </cell>
          <cell r="AA70">
            <v>439.69840757686489</v>
          </cell>
          <cell r="AB70">
            <v>0</v>
          </cell>
          <cell r="AC70">
            <v>497.09493205569123</v>
          </cell>
          <cell r="AD70">
            <v>13177.266980584345</v>
          </cell>
          <cell r="AE70">
            <v>1008.2735631830726</v>
          </cell>
          <cell r="AF70">
            <v>401.01884968535438</v>
          </cell>
          <cell r="AG70">
            <v>0</v>
          </cell>
          <cell r="AH70">
            <v>11770.397531610182</v>
          </cell>
          <cell r="AI70">
            <v>400.55976228733562</v>
          </cell>
          <cell r="AJ70">
            <v>1551.0668954551668</v>
          </cell>
          <cell r="AK70">
            <v>1635.4390258847457</v>
          </cell>
          <cell r="AL70">
            <v>2513.5971410961206</v>
          </cell>
          <cell r="AM70">
            <v>496.98424786223239</v>
          </cell>
          <cell r="AN70">
            <v>2410.1005804643714</v>
          </cell>
          <cell r="AO70">
            <v>648.33147106160891</v>
          </cell>
          <cell r="AP70">
            <v>913.24733835383211</v>
          </cell>
          <cell r="AQ70">
            <v>1194.989333891365</v>
          </cell>
        </row>
        <row r="71">
          <cell r="B71">
            <v>172923.39827958183</v>
          </cell>
          <cell r="C71">
            <v>3584.9296512557271</v>
          </cell>
          <cell r="D71">
            <v>14768.533188725562</v>
          </cell>
          <cell r="E71">
            <v>5128.7047464497646</v>
          </cell>
          <cell r="F71">
            <v>149409.1343945133</v>
          </cell>
          <cell r="G71">
            <v>7361.3152665942343</v>
          </cell>
          <cell r="H71">
            <v>21607.555076853838</v>
          </cell>
          <cell r="I71">
            <v>13782.146795493401</v>
          </cell>
          <cell r="J71">
            <v>16487.772928553641</v>
          </cell>
          <cell r="K71">
            <v>15864.58544789728</v>
          </cell>
          <cell r="L71">
            <v>7859.3079427500888</v>
          </cell>
          <cell r="M71">
            <v>24063.90297384205</v>
          </cell>
          <cell r="N71">
            <v>31277.405144658896</v>
          </cell>
          <cell r="O71">
            <v>11117.647854051917</v>
          </cell>
          <cell r="P71">
            <v>80802.823575808332</v>
          </cell>
          <cell r="Q71">
            <v>2566.930619866705</v>
          </cell>
          <cell r="R71">
            <v>7275.8582640737959</v>
          </cell>
          <cell r="S71">
            <v>3208.4356418764651</v>
          </cell>
          <cell r="T71">
            <v>67737.976042501745</v>
          </cell>
          <cell r="U71">
            <v>3886.1057418988062</v>
          </cell>
          <cell r="V71">
            <v>11215.237387152429</v>
          </cell>
          <cell r="W71">
            <v>6946.9994208148983</v>
          </cell>
          <cell r="X71">
            <v>6049.3722493990281</v>
          </cell>
          <cell r="Y71">
            <v>7936.2874818123892</v>
          </cell>
          <cell r="Z71">
            <v>2873.7203832590653</v>
          </cell>
          <cell r="AA71">
            <v>13185.90981437502</v>
          </cell>
          <cell r="AB71">
            <v>11192.06995335628</v>
          </cell>
          <cell r="AC71">
            <v>4452.6799593467194</v>
          </cell>
          <cell r="AD71">
            <v>92101.895777096099</v>
          </cell>
          <cell r="AE71">
            <v>1023.4431754676724</v>
          </cell>
          <cell r="AF71">
            <v>7493.7256723157952</v>
          </cell>
          <cell r="AG71">
            <v>1919.6229185672048</v>
          </cell>
          <cell r="AH71">
            <v>81651.657510965422</v>
          </cell>
          <cell r="AI71">
            <v>3475.2081888898742</v>
          </cell>
          <cell r="AJ71">
            <v>10393.45669206363</v>
          </cell>
          <cell r="AK71">
            <v>6830.8944948556227</v>
          </cell>
          <cell r="AL71">
            <v>10434.04646590421</v>
          </cell>
          <cell r="AM71">
            <v>7929.4798324902822</v>
          </cell>
          <cell r="AN71">
            <v>4985.2351881505201</v>
          </cell>
          <cell r="AO71">
            <v>10878.234589214409</v>
          </cell>
          <cell r="AP71">
            <v>20054.268559824912</v>
          </cell>
          <cell r="AQ71">
            <v>6660.9590648389049</v>
          </cell>
        </row>
        <row r="72">
          <cell r="B72">
            <v>924663.08539790777</v>
          </cell>
          <cell r="C72">
            <v>52920.631958675862</v>
          </cell>
          <cell r="D72">
            <v>58946.59272260467</v>
          </cell>
          <cell r="E72">
            <v>25418.651306283762</v>
          </cell>
          <cell r="F72">
            <v>787543.33412638982</v>
          </cell>
          <cell r="G72">
            <v>56373.342821603728</v>
          </cell>
          <cell r="H72">
            <v>140480.27467586589</v>
          </cell>
          <cell r="I72">
            <v>94535.086607549689</v>
          </cell>
          <cell r="J72">
            <v>76460.169795150374</v>
          </cell>
          <cell r="K72">
            <v>100038.11525069589</v>
          </cell>
          <cell r="L72">
            <v>65144.997377170919</v>
          </cell>
          <cell r="M72">
            <v>52010.805848860102</v>
          </cell>
          <cell r="N72">
            <v>115282.65928825938</v>
          </cell>
          <cell r="O72">
            <v>87119.12947420009</v>
          </cell>
          <cell r="P72">
            <v>396643.4708123153</v>
          </cell>
          <cell r="Q72">
            <v>26097.637887321805</v>
          </cell>
          <cell r="R72">
            <v>26889.565010702521</v>
          </cell>
          <cell r="S72">
            <v>11317.192428993272</v>
          </cell>
          <cell r="T72">
            <v>332469.27204580943</v>
          </cell>
          <cell r="U72">
            <v>26060.359976494143</v>
          </cell>
          <cell r="V72">
            <v>54046.275171528308</v>
          </cell>
          <cell r="W72">
            <v>43904.995902999399</v>
          </cell>
          <cell r="X72">
            <v>32731.965152050027</v>
          </cell>
          <cell r="Y72">
            <v>49429.971892261194</v>
          </cell>
          <cell r="Z72">
            <v>27137.784677074487</v>
          </cell>
          <cell r="AA72">
            <v>19359.840207002468</v>
          </cell>
          <cell r="AB72">
            <v>41476.613359315554</v>
          </cell>
          <cell r="AC72">
            <v>38312.608789695943</v>
          </cell>
          <cell r="AD72">
            <v>527871.14402352308</v>
          </cell>
          <cell r="AE72">
            <v>26804.704906888004</v>
          </cell>
          <cell r="AF72">
            <v>32064.421958676347</v>
          </cell>
          <cell r="AG72">
            <v>14105.494169240408</v>
          </cell>
          <cell r="AH72">
            <v>454937.0922408842</v>
          </cell>
          <cell r="AI72">
            <v>30312.712262141362</v>
          </cell>
          <cell r="AJ72">
            <v>86481.289849129098</v>
          </cell>
          <cell r="AK72">
            <v>50575.123614468968</v>
          </cell>
          <cell r="AL72">
            <v>43715.039382148039</v>
          </cell>
          <cell r="AM72">
            <v>50616.479191133716</v>
          </cell>
          <cell r="AN72">
            <v>38005.122598078466</v>
          </cell>
          <cell r="AO72">
            <v>32663.989768672494</v>
          </cell>
          <cell r="AP72">
            <v>73692.730768155758</v>
          </cell>
          <cell r="AQ72">
            <v>48783.327201231834</v>
          </cell>
        </row>
        <row r="73">
          <cell r="B73">
            <v>175660.59959046947</v>
          </cell>
          <cell r="C73">
            <v>11471.978053735033</v>
          </cell>
          <cell r="D73">
            <v>972.11615168545791</v>
          </cell>
          <cell r="E73">
            <v>5084.3352991741476</v>
          </cell>
          <cell r="F73">
            <v>158210.6518317814</v>
          </cell>
          <cell r="G73">
            <v>6812.7895870353259</v>
          </cell>
          <cell r="H73">
            <v>16415.790028609226</v>
          </cell>
          <cell r="I73">
            <v>14416.028802978437</v>
          </cell>
          <cell r="J73">
            <v>15938.482859107971</v>
          </cell>
          <cell r="K73">
            <v>20180.16533481413</v>
          </cell>
          <cell r="L73">
            <v>18097.845489375348</v>
          </cell>
          <cell r="M73">
            <v>17049.679399758261</v>
          </cell>
          <cell r="N73">
            <v>32865.356646107983</v>
          </cell>
          <cell r="O73">
            <v>16449.848229061052</v>
          </cell>
          <cell r="P73">
            <v>80559.790884184156</v>
          </cell>
          <cell r="Q73">
            <v>6666.6767827050662</v>
          </cell>
          <cell r="R73">
            <v>531.89032827022231</v>
          </cell>
          <cell r="S73">
            <v>1532.6729306828213</v>
          </cell>
          <cell r="T73">
            <v>71894.459567081838</v>
          </cell>
          <cell r="U73">
            <v>2675.2833623328224</v>
          </cell>
          <cell r="V73">
            <v>5657.8391726517675</v>
          </cell>
          <cell r="W73">
            <v>5236.5333236061078</v>
          </cell>
          <cell r="X73">
            <v>8981.2704036175965</v>
          </cell>
          <cell r="Y73">
            <v>9920.3593522654865</v>
          </cell>
          <cell r="Z73">
            <v>9564.3051074352516</v>
          </cell>
          <cell r="AA73">
            <v>9065.2499672211889</v>
          </cell>
          <cell r="AB73">
            <v>13534.31435565149</v>
          </cell>
          <cell r="AC73">
            <v>7275.9371799469936</v>
          </cell>
          <cell r="AD73">
            <v>95079.746633923613</v>
          </cell>
          <cell r="AE73">
            <v>4809.7784017038048</v>
          </cell>
          <cell r="AF73">
            <v>440.21618085760707</v>
          </cell>
          <cell r="AG73">
            <v>3553.6237099238319</v>
          </cell>
          <cell r="AH73">
            <v>86295.773638588493</v>
          </cell>
          <cell r="AI73">
            <v>4137.4401576965747</v>
          </cell>
          <cell r="AJ73">
            <v>10764.867259502276</v>
          </cell>
          <cell r="AK73">
            <v>9161.0688220984066</v>
          </cell>
          <cell r="AL73">
            <v>6957.7093941639014</v>
          </cell>
          <cell r="AM73">
            <v>10261.560702295952</v>
          </cell>
          <cell r="AN73">
            <v>8533.4667734187351</v>
          </cell>
          <cell r="AO73">
            <v>7984.9796599441461</v>
          </cell>
          <cell r="AP73">
            <v>19307.796863018644</v>
          </cell>
          <cell r="AQ73">
            <v>9169.6319593886219</v>
          </cell>
        </row>
        <row r="74">
          <cell r="B74">
            <v>2054362.3019804503</v>
          </cell>
          <cell r="C74">
            <v>85204.299943064354</v>
          </cell>
          <cell r="D74">
            <v>29545.100395233647</v>
          </cell>
          <cell r="E74">
            <v>51953.597570160899</v>
          </cell>
          <cell r="F74">
            <v>1888117.9668031102</v>
          </cell>
          <cell r="G74">
            <v>68266.78861123239</v>
          </cell>
          <cell r="H74">
            <v>242779.36011137825</v>
          </cell>
          <cell r="I74">
            <v>165726.38494580943</v>
          </cell>
          <cell r="J74">
            <v>141513.24783619778</v>
          </cell>
          <cell r="K74">
            <v>167880.81111066666</v>
          </cell>
          <cell r="L74">
            <v>231919.53205117385</v>
          </cell>
          <cell r="M74">
            <v>299514.71301131917</v>
          </cell>
          <cell r="N74">
            <v>367134.18561833992</v>
          </cell>
          <cell r="O74">
            <v>203311.54263269156</v>
          </cell>
          <cell r="P74">
            <v>1063334.5825264757</v>
          </cell>
          <cell r="Q74">
            <v>42637.360093518953</v>
          </cell>
          <cell r="R74">
            <v>14675.155226972569</v>
          </cell>
          <cell r="S74">
            <v>27638.496477822766</v>
          </cell>
          <cell r="T74">
            <v>978701.62354536494</v>
          </cell>
          <cell r="U74">
            <v>33723.869201777103</v>
          </cell>
          <cell r="V74">
            <v>119726.62652569915</v>
          </cell>
          <cell r="W74">
            <v>83634.917939880412</v>
          </cell>
          <cell r="X74">
            <v>69724.108427051295</v>
          </cell>
          <cell r="Y74">
            <v>84808.712432999731</v>
          </cell>
          <cell r="Z74">
            <v>122996.23896053994</v>
          </cell>
          <cell r="AA74">
            <v>161264.43339174613</v>
          </cell>
          <cell r="AB74">
            <v>194476.98703265874</v>
          </cell>
          <cell r="AC74">
            <v>108345.5207589862</v>
          </cell>
          <cell r="AD74">
            <v>990947.59681297839</v>
          </cell>
          <cell r="AE74">
            <v>42542.671998417565</v>
          </cell>
          <cell r="AF74">
            <v>14871.869470662128</v>
          </cell>
          <cell r="AG74">
            <v>24316.232900651768</v>
          </cell>
          <cell r="AH74">
            <v>909340.49377326015</v>
          </cell>
          <cell r="AI74">
            <v>34542.744123683246</v>
          </cell>
          <cell r="AJ74">
            <v>123078.81893332758</v>
          </cell>
          <cell r="AK74">
            <v>82041.010630601377</v>
          </cell>
          <cell r="AL74">
            <v>71778.505540371436</v>
          </cell>
          <cell r="AM74">
            <v>83083.417550459519</v>
          </cell>
          <cell r="AN74">
            <v>108922.4579663731</v>
          </cell>
          <cell r="AO74">
            <v>138257.19113494034</v>
          </cell>
          <cell r="AP74">
            <v>172626.85441728146</v>
          </cell>
          <cell r="AQ74">
            <v>94957.393180145315</v>
          </cell>
        </row>
        <row r="75">
          <cell r="B75">
            <v>27900.103494334806</v>
          </cell>
          <cell r="C75">
            <v>1535.9630582880873</v>
          </cell>
          <cell r="D75">
            <v>1104.6774450971111</v>
          </cell>
          <cell r="E75">
            <v>1347.2177627323802</v>
          </cell>
          <cell r="F75">
            <v>23919.489110487226</v>
          </cell>
          <cell r="G75">
            <v>747.80656864636535</v>
          </cell>
          <cell r="H75">
            <v>3915.9420726012327</v>
          </cell>
          <cell r="I75">
            <v>2295.6807838647242</v>
          </cell>
          <cell r="J75">
            <v>1928.0585373386587</v>
          </cell>
          <cell r="K75">
            <v>3811.9101461892674</v>
          </cell>
          <cell r="L75">
            <v>1424.1158584955019</v>
          </cell>
          <cell r="M75">
            <v>2513.6571605585837</v>
          </cell>
          <cell r="N75">
            <v>4641.9369081065506</v>
          </cell>
          <cell r="O75">
            <v>2643.9414401962567</v>
          </cell>
          <cell r="P75">
            <v>3316.7407583066083</v>
          </cell>
          <cell r="Q75">
            <v>0</v>
          </cell>
          <cell r="R75">
            <v>1103.9233228249898</v>
          </cell>
          <cell r="S75">
            <v>0</v>
          </cell>
          <cell r="T75">
            <v>2207.3125752804026</v>
          </cell>
          <cell r="U75">
            <v>0</v>
          </cell>
          <cell r="V75">
            <v>0</v>
          </cell>
          <cell r="W75">
            <v>386.16905977172456</v>
          </cell>
          <cell r="X75">
            <v>401.40882881974215</v>
          </cell>
          <cell r="Y75">
            <v>563.98986434683047</v>
          </cell>
          <cell r="Z75">
            <v>0</v>
          </cell>
          <cell r="AA75">
            <v>0</v>
          </cell>
          <cell r="AB75">
            <v>460.5706974759014</v>
          </cell>
          <cell r="AC75">
            <v>398.28092933468162</v>
          </cell>
          <cell r="AD75">
            <v>24567.017805988162</v>
          </cell>
          <cell r="AE75">
            <v>1529.0969182876688</v>
          </cell>
          <cell r="AF75">
            <v>0</v>
          </cell>
          <cell r="AG75">
            <v>1348.3786641460492</v>
          </cell>
          <cell r="AH75">
            <v>21697.044709864367</v>
          </cell>
          <cell r="AI75">
            <v>747.77865170726227</v>
          </cell>
          <cell r="AJ75">
            <v>3920.4448785190621</v>
          </cell>
          <cell r="AK75">
            <v>1903.4944095012142</v>
          </cell>
          <cell r="AL75">
            <v>1525.680957035506</v>
          </cell>
          <cell r="AM75">
            <v>3250.1352747161473</v>
          </cell>
          <cell r="AN75">
            <v>1423.9216373098479</v>
          </cell>
          <cell r="AO75">
            <v>2515.5665022032208</v>
          </cell>
          <cell r="AP75">
            <v>4170.3957112285561</v>
          </cell>
          <cell r="AQ75">
            <v>2243.119709240525</v>
          </cell>
        </row>
        <row r="76">
          <cell r="B76">
            <v>590945.23500094318</v>
          </cell>
          <cell r="C76">
            <v>25244.853149151622</v>
          </cell>
          <cell r="D76">
            <v>59348.293611730893</v>
          </cell>
          <cell r="E76">
            <v>10225.140803971808</v>
          </cell>
          <cell r="F76">
            <v>496085.5282823834</v>
          </cell>
          <cell r="G76">
            <v>22320.466046931957</v>
          </cell>
          <cell r="H76">
            <v>67100.848731592167</v>
          </cell>
          <cell r="I76">
            <v>56806.510142963401</v>
          </cell>
          <cell r="J76">
            <v>47390.126725386159</v>
          </cell>
          <cell r="K76">
            <v>55488.627821843445</v>
          </cell>
          <cell r="L76">
            <v>48906.050821110905</v>
          </cell>
          <cell r="M76">
            <v>52177.306624248369</v>
          </cell>
          <cell r="N76">
            <v>95051.391396383668</v>
          </cell>
          <cell r="O76">
            <v>50836.195188413512</v>
          </cell>
          <cell r="P76">
            <v>355814.98705385992</v>
          </cell>
          <cell r="Q76">
            <v>17150.604781207145</v>
          </cell>
          <cell r="R76">
            <v>34358.108072942137</v>
          </cell>
          <cell r="S76">
            <v>5721.5758714116109</v>
          </cell>
          <cell r="T76">
            <v>298585.15853866126</v>
          </cell>
          <cell r="U76">
            <v>14209.800793609777</v>
          </cell>
          <cell r="V76">
            <v>42030.52334791157</v>
          </cell>
          <cell r="W76">
            <v>33888.862279391418</v>
          </cell>
          <cell r="X76">
            <v>26073.419705145661</v>
          </cell>
          <cell r="Y76">
            <v>27422.238368447775</v>
          </cell>
          <cell r="Z76">
            <v>30517.803257454154</v>
          </cell>
          <cell r="AA76">
            <v>28907.144850420311</v>
          </cell>
          <cell r="AB76">
            <v>64489.99788121997</v>
          </cell>
          <cell r="AC76">
            <v>31060.870957354095</v>
          </cell>
          <cell r="AD76">
            <v>235175.69588910064</v>
          </cell>
          <cell r="AE76">
            <v>8124.8443396316998</v>
          </cell>
          <cell r="AF76">
            <v>24986.791032650617</v>
          </cell>
          <cell r="AG76">
            <v>4503.3425145356823</v>
          </cell>
          <cell r="AH76">
            <v>197538.06352733617</v>
          </cell>
          <cell r="AI76">
            <v>8110.8319705367785</v>
          </cell>
          <cell r="AJ76">
            <v>25058.638176023254</v>
          </cell>
          <cell r="AK76">
            <v>22936.304472291529</v>
          </cell>
          <cell r="AL76">
            <v>21317.237292757483</v>
          </cell>
          <cell r="AM76">
            <v>28071.006407257213</v>
          </cell>
          <cell r="AN76">
            <v>18389.218374699762</v>
          </cell>
          <cell r="AO76">
            <v>23270.252473010365</v>
          </cell>
          <cell r="AP76">
            <v>30628.447037464168</v>
          </cell>
          <cell r="AQ76">
            <v>19782.706422257135</v>
          </cell>
        </row>
        <row r="77">
          <cell r="B77">
            <v>879462.98274941347</v>
          </cell>
          <cell r="C77">
            <v>50378.978802699145</v>
          </cell>
          <cell r="D77">
            <v>80464.705100873587</v>
          </cell>
          <cell r="E77">
            <v>19743.395641120711</v>
          </cell>
          <cell r="F77">
            <v>728946.8337342639</v>
          </cell>
          <cell r="G77">
            <v>38105.92798858686</v>
          </cell>
          <cell r="H77">
            <v>98490.718665033928</v>
          </cell>
          <cell r="I77">
            <v>85746.398233500397</v>
          </cell>
          <cell r="J77">
            <v>87198.034749047947</v>
          </cell>
          <cell r="K77">
            <v>88555.861101137183</v>
          </cell>
          <cell r="L77">
            <v>86935.479675606344</v>
          </cell>
          <cell r="M77">
            <v>49264.04760275795</v>
          </cell>
          <cell r="N77">
            <v>103466.72828731179</v>
          </cell>
          <cell r="O77">
            <v>91133.89160015143</v>
          </cell>
          <cell r="P77">
            <v>788062.24297191354</v>
          </cell>
          <cell r="Q77">
            <v>44850.407151568521</v>
          </cell>
          <cell r="R77">
            <v>74787.794421421713</v>
          </cell>
          <cell r="S77">
            <v>17980.943967852902</v>
          </cell>
          <cell r="T77">
            <v>650523.95603148488</v>
          </cell>
          <cell r="U77">
            <v>35419.825735084407</v>
          </cell>
          <cell r="V77">
            <v>88580.889812622874</v>
          </cell>
          <cell r="W77">
            <v>80065.381421414553</v>
          </cell>
          <cell r="X77">
            <v>74273.744675307214</v>
          </cell>
          <cell r="Y77">
            <v>81426.794715966593</v>
          </cell>
          <cell r="Z77">
            <v>80332.311757451054</v>
          </cell>
          <cell r="AA77">
            <v>41200.547576021185</v>
          </cell>
          <cell r="AB77">
            <v>90166.814265501467</v>
          </cell>
          <cell r="AC77">
            <v>79054.227095258335</v>
          </cell>
          <cell r="AD77">
            <v>91822.942551752436</v>
          </cell>
          <cell r="AE77">
            <v>5678.491531868558</v>
          </cell>
          <cell r="AF77">
            <v>5630.344851973322</v>
          </cell>
          <cell r="AG77">
            <v>1751.0755855489488</v>
          </cell>
          <cell r="AH77">
            <v>78772.748575823542</v>
          </cell>
          <cell r="AI77">
            <v>2687.172274641171</v>
          </cell>
          <cell r="AJ77">
            <v>9835.8375745541143</v>
          </cell>
          <cell r="AK77">
            <v>5908.2619197862059</v>
          </cell>
          <cell r="AL77">
            <v>12964.7634593235</v>
          </cell>
          <cell r="AM77">
            <v>7082.2785790061916</v>
          </cell>
          <cell r="AN77">
            <v>6611.4241393114489</v>
          </cell>
          <cell r="AO77">
            <v>8044.5615241071291</v>
          </cell>
          <cell r="AP77">
            <v>13478.686789169431</v>
          </cell>
          <cell r="AQ77">
            <v>12149.058227895544</v>
          </cell>
        </row>
        <row r="78">
          <cell r="B78">
            <v>15573.627340628369</v>
          </cell>
          <cell r="C78">
            <v>0</v>
          </cell>
          <cell r="D78">
            <v>10187.134548240996</v>
          </cell>
          <cell r="E78">
            <v>1153.60562916605</v>
          </cell>
          <cell r="F78">
            <v>4197.1971749738495</v>
          </cell>
          <cell r="G78">
            <v>0</v>
          </cell>
          <cell r="H78">
            <v>424.2689485591066</v>
          </cell>
          <cell r="I78">
            <v>472.64016138391378</v>
          </cell>
          <cell r="J78">
            <v>0</v>
          </cell>
          <cell r="K78">
            <v>0</v>
          </cell>
          <cell r="L78">
            <v>0</v>
          </cell>
          <cell r="M78">
            <v>1716.4716299117426</v>
          </cell>
          <cell r="N78">
            <v>1121.4403687264144</v>
          </cell>
          <cell r="O78">
            <v>463.31926190105833</v>
          </cell>
          <cell r="P78">
            <v>9978.4584382620524</v>
          </cell>
          <cell r="Q78">
            <v>0</v>
          </cell>
          <cell r="R78">
            <v>6564.3295041802348</v>
          </cell>
          <cell r="S78">
            <v>781.95542025632437</v>
          </cell>
          <cell r="T78">
            <v>2599.5668428839094</v>
          </cell>
          <cell r="U78">
            <v>0</v>
          </cell>
          <cell r="V78">
            <v>423.86084339766478</v>
          </cell>
          <cell r="W78">
            <v>474.11855767785033</v>
          </cell>
          <cell r="X78">
            <v>0</v>
          </cell>
          <cell r="Y78">
            <v>0</v>
          </cell>
          <cell r="Z78">
            <v>0</v>
          </cell>
          <cell r="AA78">
            <v>615.17437757313667</v>
          </cell>
          <cell r="AB78">
            <v>623.18447443559467</v>
          </cell>
          <cell r="AC78">
            <v>463.82082909861657</v>
          </cell>
          <cell r="AD78">
            <v>5597.1914312638746</v>
          </cell>
          <cell r="AE78">
            <v>0</v>
          </cell>
          <cell r="AF78">
            <v>3621.2303644519598</v>
          </cell>
          <cell r="AG78">
            <v>371.40969192046867</v>
          </cell>
          <cell r="AH78">
            <v>1598.0512347219915</v>
          </cell>
          <cell r="AI78">
            <v>0</v>
          </cell>
          <cell r="AJ78">
            <v>0</v>
          </cell>
          <cell r="AK78">
            <v>0</v>
          </cell>
          <cell r="AL78">
            <v>0</v>
          </cell>
          <cell r="AM78">
            <v>0</v>
          </cell>
          <cell r="AN78">
            <v>0</v>
          </cell>
          <cell r="AO78">
            <v>1101.7595559629522</v>
          </cell>
          <cell r="AP78">
            <v>498.31757956380721</v>
          </cell>
          <cell r="AQ78">
            <v>0</v>
          </cell>
        </row>
        <row r="79">
          <cell r="B79">
            <v>288646.74692659755</v>
          </cell>
          <cell r="C79">
            <v>0</v>
          </cell>
          <cell r="D79">
            <v>261747.29510242361</v>
          </cell>
          <cell r="E79">
            <v>346.88840597300805</v>
          </cell>
          <cell r="F79">
            <v>25624.568971244913</v>
          </cell>
          <cell r="G79">
            <v>2334.0019282515764</v>
          </cell>
          <cell r="H79">
            <v>4065.7431942488797</v>
          </cell>
          <cell r="I79">
            <v>481.71001522710191</v>
          </cell>
          <cell r="J79">
            <v>2880.4972816068407</v>
          </cell>
          <cell r="K79">
            <v>1406.8365649639879</v>
          </cell>
          <cell r="L79">
            <v>2660.0270063629764</v>
          </cell>
          <cell r="M79">
            <v>3488.4435182862399</v>
          </cell>
          <cell r="N79">
            <v>5598.1335926720194</v>
          </cell>
          <cell r="O79">
            <v>2701.3527400405183</v>
          </cell>
          <cell r="P79">
            <v>130406.70352726584</v>
          </cell>
          <cell r="Q79">
            <v>0</v>
          </cell>
          <cell r="R79">
            <v>115862.77413042536</v>
          </cell>
          <cell r="S79">
            <v>346.6400316600201</v>
          </cell>
          <cell r="T79">
            <v>13634.112987832948</v>
          </cell>
          <cell r="U79">
            <v>1409.1033511158582</v>
          </cell>
          <cell r="V79">
            <v>2336.2566865947119</v>
          </cell>
          <cell r="W79">
            <v>483.21678159917366</v>
          </cell>
          <cell r="X79">
            <v>876.44289508632141</v>
          </cell>
          <cell r="Y79">
            <v>950.09045248390805</v>
          </cell>
          <cell r="Z79">
            <v>1402.1339733379609</v>
          </cell>
          <cell r="AA79">
            <v>995.37231256505879</v>
          </cell>
          <cell r="AB79">
            <v>3282.5762429751744</v>
          </cell>
          <cell r="AC79">
            <v>1893.5989501026129</v>
          </cell>
          <cell r="AD79">
            <v>158202.73261863951</v>
          </cell>
          <cell r="AE79">
            <v>0</v>
          </cell>
          <cell r="AF79">
            <v>145922.61841633392</v>
          </cell>
          <cell r="AG79">
            <v>0</v>
          </cell>
          <cell r="AH79">
            <v>11989.915596619252</v>
          </cell>
          <cell r="AI79">
            <v>924.91060688960158</v>
          </cell>
          <cell r="AJ79">
            <v>1729.2231839013475</v>
          </cell>
          <cell r="AK79">
            <v>0</v>
          </cell>
          <cell r="AL79">
            <v>2003.0227218109712</v>
          </cell>
          <cell r="AM79">
            <v>456.49673276143955</v>
          </cell>
          <cell r="AN79">
            <v>1257.8813050440351</v>
          </cell>
          <cell r="AO79">
            <v>2494.3593980096171</v>
          </cell>
          <cell r="AP79">
            <v>2316.7748759559263</v>
          </cell>
          <cell r="AQ79">
            <v>808.7301552598127</v>
          </cell>
        </row>
        <row r="80">
          <cell r="B80">
            <v>20693.282222553698</v>
          </cell>
          <cell r="C80">
            <v>2226.7400950843166</v>
          </cell>
          <cell r="D80">
            <v>1113.7157151024512</v>
          </cell>
          <cell r="E80">
            <v>0</v>
          </cell>
          <cell r="F80">
            <v>17365.210496794571</v>
          </cell>
          <cell r="G80">
            <v>387.49061767005475</v>
          </cell>
          <cell r="H80">
            <v>3225.248310373493</v>
          </cell>
          <cell r="I80">
            <v>816.28684588693</v>
          </cell>
          <cell r="J80">
            <v>440.43992724359322</v>
          </cell>
          <cell r="K80">
            <v>2042.9977435134836</v>
          </cell>
          <cell r="L80">
            <v>1310.3878782764266</v>
          </cell>
          <cell r="M80">
            <v>4685.2309098649148</v>
          </cell>
          <cell r="N80">
            <v>2775.8923772158773</v>
          </cell>
          <cell r="O80">
            <v>1684.0647954316728</v>
          </cell>
          <cell r="P80">
            <v>6764.5779892735563</v>
          </cell>
          <cell r="Q80">
            <v>581.30729174573776</v>
          </cell>
          <cell r="R80">
            <v>594.11146101126724</v>
          </cell>
          <cell r="S80">
            <v>0</v>
          </cell>
          <cell r="T80">
            <v>5592.3963190978129</v>
          </cell>
          <cell r="U80">
            <v>0</v>
          </cell>
          <cell r="V80">
            <v>1599.020053765598</v>
          </cell>
          <cell r="W80">
            <v>0</v>
          </cell>
          <cell r="X80">
            <v>440.74285978449075</v>
          </cell>
          <cell r="Y80">
            <v>0</v>
          </cell>
          <cell r="Z80">
            <v>936.09805829454672</v>
          </cell>
          <cell r="AA80">
            <v>1121.4326358382425</v>
          </cell>
          <cell r="AB80">
            <v>1041.3341866176631</v>
          </cell>
          <cell r="AC80">
            <v>447.68793069518642</v>
          </cell>
          <cell r="AD80">
            <v>13922.484983307495</v>
          </cell>
          <cell r="AE80">
            <v>1640.340741708068</v>
          </cell>
          <cell r="AF80">
            <v>519.61590297575992</v>
          </cell>
          <cell r="AG80">
            <v>0</v>
          </cell>
          <cell r="AH80">
            <v>11767.376640807304</v>
          </cell>
          <cell r="AI80">
            <v>387.47615196136735</v>
          </cell>
          <cell r="AJ80">
            <v>1626.5568481865994</v>
          </cell>
          <cell r="AK80">
            <v>813.2017255780504</v>
          </cell>
          <cell r="AL80">
            <v>0</v>
          </cell>
          <cell r="AM80">
            <v>2044.6195125900397</v>
          </cell>
          <cell r="AN80">
            <v>374.3454763811049</v>
          </cell>
          <cell r="AO80">
            <v>3565.8230908388491</v>
          </cell>
          <cell r="AP80">
            <v>1732.0554580000073</v>
          </cell>
          <cell r="AQ80">
            <v>1235.2246649988183</v>
          </cell>
        </row>
        <row r="81">
          <cell r="B81">
            <v>98833.526567057721</v>
          </cell>
          <cell r="C81">
            <v>3610.325865843824</v>
          </cell>
          <cell r="D81">
            <v>0</v>
          </cell>
          <cell r="E81">
            <v>1067.8919242017894</v>
          </cell>
          <cell r="F81">
            <v>94177.445855265585</v>
          </cell>
          <cell r="G81">
            <v>5900.9285490896909</v>
          </cell>
          <cell r="H81">
            <v>13042.751349898792</v>
          </cell>
          <cell r="I81">
            <v>12050.812472982603</v>
          </cell>
          <cell r="J81">
            <v>6992.6137647964524</v>
          </cell>
          <cell r="K81">
            <v>9908.5390560403957</v>
          </cell>
          <cell r="L81">
            <v>11484.513117520972</v>
          </cell>
          <cell r="M81">
            <v>6806.3498787505605</v>
          </cell>
          <cell r="N81">
            <v>18268.495350744492</v>
          </cell>
          <cell r="O81">
            <v>9708.5529684006542</v>
          </cell>
          <cell r="P81">
            <v>46108.646303451824</v>
          </cell>
          <cell r="Q81">
            <v>1152.4162099520765</v>
          </cell>
          <cell r="R81">
            <v>0</v>
          </cell>
          <cell r="S81">
            <v>727.5409966817864</v>
          </cell>
          <cell r="T81">
            <v>44238.012786718384</v>
          </cell>
          <cell r="U81">
            <v>953.15776679051271</v>
          </cell>
          <cell r="V81">
            <v>7252.8415880913217</v>
          </cell>
          <cell r="W81">
            <v>4475.315255522054</v>
          </cell>
          <cell r="X81">
            <v>4619.2272261166308</v>
          </cell>
          <cell r="Y81">
            <v>4752.4737314673785</v>
          </cell>
          <cell r="Z81">
            <v>5960.8308615272108</v>
          </cell>
          <cell r="AA81">
            <v>3444.9765144095654</v>
          </cell>
          <cell r="AB81">
            <v>8683.1716802638693</v>
          </cell>
          <cell r="AC81">
            <v>4092.714663720184</v>
          </cell>
          <cell r="AD81">
            <v>52714.103179112542</v>
          </cell>
          <cell r="AE81">
            <v>2451.4093451913418</v>
          </cell>
          <cell r="AF81">
            <v>0</v>
          </cell>
          <cell r="AG81">
            <v>340.12246243803787</v>
          </cell>
          <cell r="AH81">
            <v>49929.283189952883</v>
          </cell>
          <cell r="AI81">
            <v>4947.6175663430704</v>
          </cell>
          <cell r="AJ81">
            <v>5789.576108149331</v>
          </cell>
          <cell r="AK81">
            <v>7560.7681423806143</v>
          </cell>
          <cell r="AL81">
            <v>2374.6242222374408</v>
          </cell>
          <cell r="AM81">
            <v>5157.0972359634907</v>
          </cell>
          <cell r="AN81">
            <v>5523.6083867093676</v>
          </cell>
          <cell r="AO81">
            <v>3361.8309457384676</v>
          </cell>
          <cell r="AP81">
            <v>9578.547991051084</v>
          </cell>
          <cell r="AQ81">
            <v>5612.8286894897446</v>
          </cell>
        </row>
        <row r="82">
          <cell r="B82">
            <v>1871722.6452920807</v>
          </cell>
          <cell r="C82">
            <v>73724.195100661134</v>
          </cell>
          <cell r="D82">
            <v>227311.4863820782</v>
          </cell>
          <cell r="E82">
            <v>78855.600170590871</v>
          </cell>
          <cell r="F82">
            <v>1491544.8091885522</v>
          </cell>
          <cell r="G82">
            <v>88713.209125432812</v>
          </cell>
          <cell r="H82">
            <v>232776.86776726795</v>
          </cell>
          <cell r="I82">
            <v>186164.79670066477</v>
          </cell>
          <cell r="J82">
            <v>122961.35369255289</v>
          </cell>
          <cell r="K82">
            <v>144286.20994312901</v>
          </cell>
          <cell r="L82">
            <v>174877.40165403637</v>
          </cell>
          <cell r="M82">
            <v>153909.28038647783</v>
          </cell>
          <cell r="N82">
            <v>244798.44225004019</v>
          </cell>
          <cell r="O82">
            <v>142821.18412836143</v>
          </cell>
          <cell r="P82">
            <v>1612326.2726517774</v>
          </cell>
          <cell r="Q82">
            <v>66731.017580348867</v>
          </cell>
          <cell r="R82">
            <v>194111.86995223197</v>
          </cell>
          <cell r="S82">
            <v>73796.035112179976</v>
          </cell>
          <cell r="T82">
            <v>1277349.3007590685</v>
          </cell>
          <cell r="U82">
            <v>77475.521751530847</v>
          </cell>
          <cell r="V82">
            <v>209912.5628495767</v>
          </cell>
          <cell r="W82">
            <v>163971.22425139658</v>
          </cell>
          <cell r="X82">
            <v>104974.46012574175</v>
          </cell>
          <cell r="Y82">
            <v>123057.93902166838</v>
          </cell>
          <cell r="Z82">
            <v>144049.38625869987</v>
          </cell>
          <cell r="AA82">
            <v>128102.50051020931</v>
          </cell>
          <cell r="AB82">
            <v>203980.29776193673</v>
          </cell>
          <cell r="AC82">
            <v>121661.21177871735</v>
          </cell>
          <cell r="AD82">
            <v>260205.95731840318</v>
          </cell>
          <cell r="AE82">
            <v>7221.7467549551866</v>
          </cell>
          <cell r="AF82">
            <v>33093.603166891393</v>
          </cell>
          <cell r="AG82">
            <v>5011.0030445248012</v>
          </cell>
          <cell r="AH82">
            <v>214836.69122821148</v>
          </cell>
          <cell r="AI82">
            <v>11239.827701570262</v>
          </cell>
          <cell r="AJ82">
            <v>22688.253660256272</v>
          </cell>
          <cell r="AK82">
            <v>22619.055404041326</v>
          </cell>
          <cell r="AL82">
            <v>18044.324348621911</v>
          </cell>
          <cell r="AM82">
            <v>21165.860706816988</v>
          </cell>
          <cell r="AN82">
            <v>30840.230684547638</v>
          </cell>
          <cell r="AO82">
            <v>25748.454077348666</v>
          </cell>
          <cell r="AP82">
            <v>41191.574117169548</v>
          </cell>
          <cell r="AQ82">
            <v>21263.36660701142</v>
          </cell>
        </row>
        <row r="83">
          <cell r="B83">
            <v>914022.66881456773</v>
          </cell>
          <cell r="C83">
            <v>58932.423875970104</v>
          </cell>
          <cell r="D83">
            <v>50786.039160005465</v>
          </cell>
          <cell r="E83">
            <v>20169.947372884035</v>
          </cell>
          <cell r="F83">
            <v>784374.02197385859</v>
          </cell>
          <cell r="G83">
            <v>66249.824461074502</v>
          </cell>
          <cell r="H83">
            <v>121509.82256600386</v>
          </cell>
          <cell r="I83">
            <v>90001.167447493761</v>
          </cell>
          <cell r="J83">
            <v>74412.174527052019</v>
          </cell>
          <cell r="K83">
            <v>112499.39010110659</v>
          </cell>
          <cell r="L83">
            <v>75485.185596381372</v>
          </cell>
          <cell r="M83">
            <v>60856.5379522148</v>
          </cell>
          <cell r="N83">
            <v>102309.01491474517</v>
          </cell>
          <cell r="O83">
            <v>81032.524474921622</v>
          </cell>
          <cell r="P83">
            <v>354088.54735236376</v>
          </cell>
          <cell r="Q83">
            <v>22839.257541483854</v>
          </cell>
          <cell r="R83">
            <v>21160.202965240827</v>
          </cell>
          <cell r="S83">
            <v>4221.1485250692567</v>
          </cell>
          <cell r="T83">
            <v>305996.64662834193</v>
          </cell>
          <cell r="U83">
            <v>31147.223074022393</v>
          </cell>
          <cell r="V83">
            <v>47421.189571881398</v>
          </cell>
          <cell r="W83">
            <v>38110.438178885459</v>
          </cell>
          <cell r="X83">
            <v>26213.610225763612</v>
          </cell>
          <cell r="Y83">
            <v>43069.419533238608</v>
          </cell>
          <cell r="Z83">
            <v>30145.377148240193</v>
          </cell>
          <cell r="AA83">
            <v>17943.930655998065</v>
          </cell>
          <cell r="AB83">
            <v>37552.672219635999</v>
          </cell>
          <cell r="AC83">
            <v>34358.032068555127</v>
          </cell>
          <cell r="AD83">
            <v>559735.25594806788</v>
          </cell>
          <cell r="AE83">
            <v>36020.750023525252</v>
          </cell>
          <cell r="AF83">
            <v>29635.192485770327</v>
          </cell>
          <cell r="AG83">
            <v>15959.514832441226</v>
          </cell>
          <cell r="AH83">
            <v>478206.00713184563</v>
          </cell>
          <cell r="AI83">
            <v>35102.320073009272</v>
          </cell>
          <cell r="AJ83">
            <v>74128.113984157477</v>
          </cell>
          <cell r="AK83">
            <v>51812.997352293336</v>
          </cell>
          <cell r="AL83">
            <v>48177.278537675644</v>
          </cell>
          <cell r="AM83">
            <v>69457.344343287681</v>
          </cell>
          <cell r="AN83">
            <v>45337.061148919136</v>
          </cell>
          <cell r="AO83">
            <v>42934.287371003586</v>
          </cell>
          <cell r="AP83">
            <v>64659.719966022312</v>
          </cell>
          <cell r="AQ83">
            <v>46649.848769259122</v>
          </cell>
        </row>
        <row r="84">
          <cell r="B84">
            <v>121284.42259159523</v>
          </cell>
          <cell r="C84">
            <v>8938.4516864265079</v>
          </cell>
          <cell r="D84">
            <v>1352.7277441325534</v>
          </cell>
          <cell r="E84">
            <v>3628.2107113107063</v>
          </cell>
          <cell r="F84">
            <v>107425.0698798049</v>
          </cell>
          <cell r="G84">
            <v>5524.5090919244949</v>
          </cell>
          <cell r="H84">
            <v>15261.617628263599</v>
          </cell>
          <cell r="I84">
            <v>12603.065795878947</v>
          </cell>
          <cell r="J84">
            <v>8016.61139884563</v>
          </cell>
          <cell r="K84">
            <v>13326.009043828544</v>
          </cell>
          <cell r="L84">
            <v>14952.71329305136</v>
          </cell>
          <cell r="M84">
            <v>14071.838259329365</v>
          </cell>
          <cell r="N84">
            <v>18129.448836023694</v>
          </cell>
          <cell r="O84">
            <v>5540.6940428646121</v>
          </cell>
          <cell r="P84">
            <v>59654.945666885287</v>
          </cell>
          <cell r="Q84">
            <v>6204.6904613702955</v>
          </cell>
          <cell r="R84">
            <v>464.6513622436093</v>
          </cell>
          <cell r="S84">
            <v>1583.056656214801</v>
          </cell>
          <cell r="T84">
            <v>51464.969948451893</v>
          </cell>
          <cell r="U84">
            <v>3366.7505067732468</v>
          </cell>
          <cell r="V84">
            <v>7530.0586325883723</v>
          </cell>
          <cell r="W84">
            <v>5972.478547464264</v>
          </cell>
          <cell r="X84">
            <v>4046.3623648864459</v>
          </cell>
          <cell r="Y84">
            <v>5053.6726195952551</v>
          </cell>
          <cell r="Z84">
            <v>4549.6378747218832</v>
          </cell>
          <cell r="AA84">
            <v>7603.958699838443</v>
          </cell>
          <cell r="AB84">
            <v>10693.118364424054</v>
          </cell>
          <cell r="AC84">
            <v>2650.836868913615</v>
          </cell>
          <cell r="AD84">
            <v>61620.465363009214</v>
          </cell>
          <cell r="AE84">
            <v>2745.6998235125798</v>
          </cell>
          <cell r="AF84">
            <v>888.47283990439416</v>
          </cell>
          <cell r="AG84">
            <v>2045.7811019641031</v>
          </cell>
          <cell r="AH84">
            <v>55949.918560086968</v>
          </cell>
          <cell r="AI84">
            <v>2157.789272221225</v>
          </cell>
          <cell r="AJ84">
            <v>7733.1907578079472</v>
          </cell>
          <cell r="AK84">
            <v>6624.0802288444156</v>
          </cell>
          <cell r="AL84">
            <v>3969.7916387022869</v>
          </cell>
          <cell r="AM84">
            <v>8275.6480866020611</v>
          </cell>
          <cell r="AN84">
            <v>10402.175240192153</v>
          </cell>
          <cell r="AO84">
            <v>6468.1667790492293</v>
          </cell>
          <cell r="AP84">
            <v>7440.6048271160407</v>
          </cell>
          <cell r="AQ84">
            <v>2888.8967735151518</v>
          </cell>
        </row>
        <row r="85">
          <cell r="B85">
            <v>32716.408746445268</v>
          </cell>
          <cell r="C85">
            <v>463.22695408688344</v>
          </cell>
          <cell r="D85">
            <v>1599.7737909451801</v>
          </cell>
          <cell r="E85">
            <v>682.68445012711186</v>
          </cell>
          <cell r="F85">
            <v>29966.879325857713</v>
          </cell>
          <cell r="G85">
            <v>746.80009950956003</v>
          </cell>
          <cell r="H85">
            <v>4017.4851147919194</v>
          </cell>
          <cell r="I85">
            <v>4353.529844730293</v>
          </cell>
          <cell r="J85">
            <v>2029.8535777313427</v>
          </cell>
          <cell r="K85">
            <v>2222.0128923262987</v>
          </cell>
          <cell r="L85">
            <v>1617.3527806376478</v>
          </cell>
          <cell r="M85">
            <v>6836.6227470029726</v>
          </cell>
          <cell r="N85">
            <v>6936.2044009996735</v>
          </cell>
          <cell r="O85">
            <v>1210.6733756632002</v>
          </cell>
          <cell r="P85">
            <v>1186.9272947786189</v>
          </cell>
          <cell r="Q85">
            <v>0</v>
          </cell>
          <cell r="R85">
            <v>0</v>
          </cell>
          <cell r="S85">
            <v>0</v>
          </cell>
          <cell r="T85">
            <v>1186.8464600753923</v>
          </cell>
          <cell r="U85">
            <v>0</v>
          </cell>
          <cell r="V85">
            <v>0</v>
          </cell>
          <cell r="W85">
            <v>0</v>
          </cell>
          <cell r="X85">
            <v>0</v>
          </cell>
          <cell r="Y85">
            <v>0</v>
          </cell>
          <cell r="Z85">
            <v>0</v>
          </cell>
          <cell r="AA85">
            <v>726.10746205353837</v>
          </cell>
          <cell r="AB85">
            <v>461.58072093527841</v>
          </cell>
          <cell r="AC85">
            <v>0</v>
          </cell>
          <cell r="AD85">
            <v>31506.608693508737</v>
          </cell>
          <cell r="AE85">
            <v>461.15621345183661</v>
          </cell>
          <cell r="AF85">
            <v>1601.0602194204751</v>
          </cell>
          <cell r="AG85">
            <v>683.27272127760136</v>
          </cell>
          <cell r="AH85">
            <v>28758.880443390091</v>
          </cell>
          <cell r="AI85">
            <v>746.77222014372614</v>
          </cell>
          <cell r="AJ85">
            <v>4022.1046815307245</v>
          </cell>
          <cell r="AK85">
            <v>4337.0758697496021</v>
          </cell>
          <cell r="AL85">
            <v>2028.1989752273987</v>
          </cell>
          <cell r="AM85">
            <v>2223.7767669110481</v>
          </cell>
          <cell r="AN85">
            <v>1617.1322057646116</v>
          </cell>
          <cell r="AO85">
            <v>6114.7150424891624</v>
          </cell>
          <cell r="AP85">
            <v>6457.0304110011875</v>
          </cell>
          <cell r="AQ85">
            <v>1209.0716997789737</v>
          </cell>
        </row>
        <row r="86">
          <cell r="B86">
            <v>243161.43515771252</v>
          </cell>
          <cell r="C86">
            <v>10873.643238039474</v>
          </cell>
          <cell r="D86">
            <v>7482.6833121987047</v>
          </cell>
          <cell r="E86">
            <v>3430.564991628411</v>
          </cell>
          <cell r="F86">
            <v>221419.53432951483</v>
          </cell>
          <cell r="G86">
            <v>8970.6594163459686</v>
          </cell>
          <cell r="H86">
            <v>28042.971047770523</v>
          </cell>
          <cell r="I86">
            <v>19968.794878085824</v>
          </cell>
          <cell r="J86">
            <v>24290.715529743342</v>
          </cell>
          <cell r="K86">
            <v>31694.783805062154</v>
          </cell>
          <cell r="L86">
            <v>25925.953720737903</v>
          </cell>
          <cell r="M86">
            <v>17452.308547515338</v>
          </cell>
          <cell r="N86">
            <v>35631.1731889238</v>
          </cell>
          <cell r="O86">
            <v>29454.011251679669</v>
          </cell>
          <cell r="P86">
            <v>158242.51841067639</v>
          </cell>
          <cell r="Q86">
            <v>6890.0211632179025</v>
          </cell>
          <cell r="R86">
            <v>5380.1208487861541</v>
          </cell>
          <cell r="S86">
            <v>1858.15179761941</v>
          </cell>
          <cell r="T86">
            <v>144153.94752715205</v>
          </cell>
          <cell r="U86">
            <v>5665.6019738794039</v>
          </cell>
          <cell r="V86">
            <v>14723.640055370541</v>
          </cell>
          <cell r="W86">
            <v>11924.738819547809</v>
          </cell>
          <cell r="X86">
            <v>14296.407408341318</v>
          </cell>
          <cell r="Y86">
            <v>21077.857761807893</v>
          </cell>
          <cell r="Z86">
            <v>18694.784125488834</v>
          </cell>
          <cell r="AA86">
            <v>14392.054987452841</v>
          </cell>
          <cell r="AB86">
            <v>22806.329712732135</v>
          </cell>
          <cell r="AC86">
            <v>20590.619893527932</v>
          </cell>
          <cell r="AD86">
            <v>84953.845259084046</v>
          </cell>
          <cell r="AE86">
            <v>3992.6419533066905</v>
          </cell>
          <cell r="AF86">
            <v>2100.5749269232851</v>
          </cell>
          <cell r="AG86">
            <v>1572.4355978589406</v>
          </cell>
          <cell r="AH86">
            <v>77297.546900418543</v>
          </cell>
          <cell r="AI86">
            <v>3305.121254652287</v>
          </cell>
          <cell r="AJ86">
            <v>13320.453792637039</v>
          </cell>
          <cell r="AK86">
            <v>8050.6970832226989</v>
          </cell>
          <cell r="AL86">
            <v>9995.9796564583703</v>
          </cell>
          <cell r="AM86">
            <v>10611.77770791781</v>
          </cell>
          <cell r="AN86">
            <v>7232.3143514811845</v>
          </cell>
          <cell r="AO86">
            <v>3053.8230038789802</v>
          </cell>
          <cell r="AP86">
            <v>12842.72907170191</v>
          </cell>
          <cell r="AQ86">
            <v>8873.9022757488401</v>
          </cell>
        </row>
        <row r="87">
          <cell r="B87">
            <v>69297.75380631251</v>
          </cell>
          <cell r="C87">
            <v>3196.8754923496099</v>
          </cell>
          <cell r="D87">
            <v>4832.461696188454</v>
          </cell>
          <cell r="E87">
            <v>1533.7711205957712</v>
          </cell>
          <cell r="F87">
            <v>59739.266681782661</v>
          </cell>
          <cell r="G87">
            <v>3035.5109166048965</v>
          </cell>
          <cell r="H87">
            <v>4361.3239309227592</v>
          </cell>
          <cell r="I87">
            <v>3903.0604371852837</v>
          </cell>
          <cell r="J87">
            <v>7088.3615750667987</v>
          </cell>
          <cell r="K87">
            <v>5664.7675056529815</v>
          </cell>
          <cell r="L87">
            <v>5676.3345879255348</v>
          </cell>
          <cell r="M87">
            <v>6781.122488540218</v>
          </cell>
          <cell r="N87">
            <v>15944.000354651194</v>
          </cell>
          <cell r="O87">
            <v>7288.2134328609955</v>
          </cell>
          <cell r="P87">
            <v>28563.90452387798</v>
          </cell>
          <cell r="Q87">
            <v>2267.0984378083772</v>
          </cell>
          <cell r="R87">
            <v>885.14579157421906</v>
          </cell>
          <cell r="S87">
            <v>783.97076927760361</v>
          </cell>
          <cell r="T87">
            <v>24646.47508679927</v>
          </cell>
          <cell r="U87">
            <v>991.40485774937167</v>
          </cell>
          <cell r="V87">
            <v>2322.1949524535571</v>
          </cell>
          <cell r="W87">
            <v>1330.3625200512815</v>
          </cell>
          <cell r="X87">
            <v>1352.4855262494327</v>
          </cell>
          <cell r="Y87">
            <v>3002.8922705635009</v>
          </cell>
          <cell r="Z87">
            <v>2994.5072294906199</v>
          </cell>
          <cell r="AA87">
            <v>2750.1320125277766</v>
          </cell>
          <cell r="AB87">
            <v>6668.1748788068007</v>
          </cell>
          <cell r="AC87">
            <v>3239.6876606388155</v>
          </cell>
          <cell r="AD87">
            <v>40721.128592044981</v>
          </cell>
          <cell r="AE87">
            <v>934.44811673135314</v>
          </cell>
          <cell r="AF87">
            <v>3949.8849104346937</v>
          </cell>
          <cell r="AG87">
            <v>749.88424211116364</v>
          </cell>
          <cell r="AH87">
            <v>35081.604893811884</v>
          </cell>
          <cell r="AI87">
            <v>2044.0625055416549</v>
          </cell>
          <cell r="AJ87">
            <v>2039.2352564517637</v>
          </cell>
          <cell r="AK87">
            <v>2567.1071756828082</v>
          </cell>
          <cell r="AL87">
            <v>5732.1293778522113</v>
          </cell>
          <cell r="AM87">
            <v>2662.0541178771309</v>
          </cell>
          <cell r="AN87">
            <v>2681.8029423538833</v>
          </cell>
          <cell r="AO87">
            <v>4032.3793830981376</v>
          </cell>
          <cell r="AP87">
            <v>9265.0901587448188</v>
          </cell>
          <cell r="AQ87">
            <v>4046.6684261321225</v>
          </cell>
        </row>
        <row r="88">
          <cell r="B88">
            <v>4753591.4954190357</v>
          </cell>
          <cell r="C88">
            <v>238490.77195389831</v>
          </cell>
          <cell r="D88">
            <v>315347.24899075826</v>
          </cell>
          <cell r="E88">
            <v>117549.79178104513</v>
          </cell>
          <cell r="F88">
            <v>4082738.1468032124</v>
          </cell>
          <cell r="G88">
            <v>215473.97102951779</v>
          </cell>
          <cell r="H88">
            <v>584278.66476521106</v>
          </cell>
          <cell r="I88">
            <v>403425.0834219309</v>
          </cell>
          <cell r="J88">
            <v>339781.76611390867</v>
          </cell>
          <cell r="K88">
            <v>415918.94210359134</v>
          </cell>
          <cell r="L88">
            <v>530070.01272426534</v>
          </cell>
          <cell r="M88">
            <v>433693.14696648344</v>
          </cell>
          <cell r="N88">
            <v>727029.89180367836</v>
          </cell>
          <cell r="O88">
            <v>432572.99279498938</v>
          </cell>
          <cell r="P88">
            <v>2112939.3306277934</v>
          </cell>
          <cell r="Q88">
            <v>99440.261033262985</v>
          </cell>
          <cell r="R88">
            <v>133032.79606698241</v>
          </cell>
          <cell r="S88">
            <v>54389.231711772045</v>
          </cell>
          <cell r="T88">
            <v>1826378.2213224408</v>
          </cell>
          <cell r="U88">
            <v>86670.927619955473</v>
          </cell>
          <cell r="V88">
            <v>248636.56985515388</v>
          </cell>
          <cell r="W88">
            <v>177621.59287468871</v>
          </cell>
          <cell r="X88">
            <v>151998.79842654697</v>
          </cell>
          <cell r="Y88">
            <v>197949.32430597438</v>
          </cell>
          <cell r="Z88">
            <v>222635.32153105302</v>
          </cell>
          <cell r="AA88">
            <v>211885.21680532579</v>
          </cell>
          <cell r="AB88">
            <v>334020.81815672247</v>
          </cell>
          <cell r="AC88">
            <v>194922.72004099406</v>
          </cell>
          <cell r="AD88">
            <v>2639990.1624712851</v>
          </cell>
          <cell r="AE88">
            <v>138816.11070888795</v>
          </cell>
          <cell r="AF88">
            <v>182370.10604788703</v>
          </cell>
          <cell r="AG88">
            <v>63175.981183297976</v>
          </cell>
          <cell r="AH88">
            <v>2255792.8101232275</v>
          </cell>
          <cell r="AI88">
            <v>128801.09863821266</v>
          </cell>
          <cell r="AJ88">
            <v>335788.36854373961</v>
          </cell>
          <cell r="AK88">
            <v>225501.84245554099</v>
          </cell>
          <cell r="AL88">
            <v>187734.28647561651</v>
          </cell>
          <cell r="AM88">
            <v>218015.14693899438</v>
          </cell>
          <cell r="AN88">
            <v>307418.14051240991</v>
          </cell>
          <cell r="AO88">
            <v>221847.51696929176</v>
          </cell>
          <cell r="AP88">
            <v>392678.27138643787</v>
          </cell>
          <cell r="AQ88">
            <v>237546.37720857162</v>
          </cell>
        </row>
        <row r="89">
          <cell r="B89">
            <v>140936.64113441884</v>
          </cell>
          <cell r="C89">
            <v>8029.2672041726464</v>
          </cell>
          <cell r="D89">
            <v>6708.4048484079112</v>
          </cell>
          <cell r="E89">
            <v>2110.5739351787961</v>
          </cell>
          <cell r="F89">
            <v>124120.13965118348</v>
          </cell>
          <cell r="G89">
            <v>7029.1804514484729</v>
          </cell>
          <cell r="H89">
            <v>16565.591150256871</v>
          </cell>
          <cell r="I89">
            <v>20469.652362537436</v>
          </cell>
          <cell r="J89">
            <v>13774.582346998142</v>
          </cell>
          <cell r="K89">
            <v>22201.923992875243</v>
          </cell>
          <cell r="L89">
            <v>9871.1861060946176</v>
          </cell>
          <cell r="M89">
            <v>9168.642698047086</v>
          </cell>
          <cell r="N89">
            <v>10404.306601499509</v>
          </cell>
          <cell r="O89">
            <v>14661.032991808272</v>
          </cell>
          <cell r="P89">
            <v>61721.227762893272</v>
          </cell>
          <cell r="Q89">
            <v>3193.1107551857981</v>
          </cell>
          <cell r="R89">
            <v>2893.2826724585866</v>
          </cell>
          <cell r="S89">
            <v>834.35449480958323</v>
          </cell>
          <cell r="T89">
            <v>54817.785989021715</v>
          </cell>
          <cell r="U89">
            <v>4852.3480398068232</v>
          </cell>
          <cell r="V89">
            <v>5327.3884203346306</v>
          </cell>
          <cell r="W89">
            <v>7869.9636919447012</v>
          </cell>
          <cell r="X89">
            <v>6724.102165178947</v>
          </cell>
          <cell r="Y89">
            <v>10115.431115381863</v>
          </cell>
          <cell r="Z89">
            <v>5039.8311590116082</v>
          </cell>
          <cell r="AA89">
            <v>3383.4590766522515</v>
          </cell>
          <cell r="AB89">
            <v>6414.6589905031797</v>
          </cell>
          <cell r="AC89">
            <v>5107.0706508358544</v>
          </cell>
          <cell r="AD89">
            <v>79194.518559660137</v>
          </cell>
          <cell r="AE89">
            <v>4826.9706289596843</v>
          </cell>
          <cell r="AF89">
            <v>3816.2119605395756</v>
          </cell>
          <cell r="AG89">
            <v>1276.720815976611</v>
          </cell>
          <cell r="AH89">
            <v>69284.130563986531</v>
          </cell>
          <cell r="AI89">
            <v>2176.9114719284094</v>
          </cell>
          <cell r="AJ89">
            <v>11245.989891577274</v>
          </cell>
          <cell r="AK89">
            <v>12576.516069526218</v>
          </cell>
          <cell r="AL89">
            <v>7049.3509565996974</v>
          </cell>
          <cell r="AM89">
            <v>12089.57200909675</v>
          </cell>
          <cell r="AN89">
            <v>4831.2705164131303</v>
          </cell>
          <cell r="AO89">
            <v>5787.5197206449857</v>
          </cell>
          <cell r="AP89">
            <v>3993.5733442865599</v>
          </cell>
          <cell r="AQ89">
            <v>9546.8381885209983</v>
          </cell>
        </row>
        <row r="90">
          <cell r="B90">
            <v>10780.501628337646</v>
          </cell>
          <cell r="C90">
            <v>574.97029827450876</v>
          </cell>
          <cell r="D90">
            <v>0</v>
          </cell>
          <cell r="E90">
            <v>0</v>
          </cell>
          <cell r="F90">
            <v>10209.316825848757</v>
          </cell>
          <cell r="G90">
            <v>1026.5985195414437</v>
          </cell>
          <cell r="H90">
            <v>1493.9897098550532</v>
          </cell>
          <cell r="I90">
            <v>2364.2085684577009</v>
          </cell>
          <cell r="J90">
            <v>0</v>
          </cell>
          <cell r="K90">
            <v>489.51035042600301</v>
          </cell>
          <cell r="L90">
            <v>548.51105503890358</v>
          </cell>
          <cell r="M90">
            <v>2777.0311143545655</v>
          </cell>
          <cell r="N90">
            <v>460.4656320826337</v>
          </cell>
          <cell r="O90">
            <v>1048.5116339978297</v>
          </cell>
          <cell r="P90">
            <v>5547.3976623425515</v>
          </cell>
          <cell r="Q90">
            <v>577.22794232997819</v>
          </cell>
          <cell r="R90">
            <v>0</v>
          </cell>
          <cell r="S90">
            <v>0</v>
          </cell>
          <cell r="T90">
            <v>4976.2848602141557</v>
          </cell>
          <cell r="U90">
            <v>0</v>
          </cell>
          <cell r="V90">
            <v>1492.5526381254263</v>
          </cell>
          <cell r="W90">
            <v>1484.0214129447425</v>
          </cell>
          <cell r="X90">
            <v>0</v>
          </cell>
          <cell r="Y90">
            <v>489.19550957682071</v>
          </cell>
          <cell r="Z90">
            <v>0</v>
          </cell>
          <cell r="AA90">
            <v>967.13480015186565</v>
          </cell>
          <cell r="AB90">
            <v>0</v>
          </cell>
          <cell r="AC90">
            <v>542.46870881533857</v>
          </cell>
          <cell r="AD90">
            <v>5232.6388407425493</v>
          </cell>
          <cell r="AE90">
            <v>0</v>
          </cell>
          <cell r="AF90">
            <v>0</v>
          </cell>
          <cell r="AG90">
            <v>0</v>
          </cell>
          <cell r="AH90">
            <v>5232.1828705831558</v>
          </cell>
          <cell r="AI90">
            <v>1026.5601948067394</v>
          </cell>
          <cell r="AJ90">
            <v>0</v>
          </cell>
          <cell r="AK90">
            <v>881.47051241670147</v>
          </cell>
          <cell r="AL90">
            <v>0</v>
          </cell>
          <cell r="AM90">
            <v>0</v>
          </cell>
          <cell r="AN90">
            <v>548.43624899919939</v>
          </cell>
          <cell r="AO90">
            <v>1810.6827532920013</v>
          </cell>
          <cell r="AP90">
            <v>459.13535052552396</v>
          </cell>
          <cell r="AQ90">
            <v>505.95928867622609</v>
          </cell>
        </row>
        <row r="91">
          <cell r="B91">
            <v>845456.58222169569</v>
          </cell>
          <cell r="C91">
            <v>32324.301927729452</v>
          </cell>
          <cell r="D91">
            <v>19577.897083789256</v>
          </cell>
          <cell r="E91">
            <v>9958.9241203181045</v>
          </cell>
          <cell r="F91">
            <v>783729.07450879656</v>
          </cell>
          <cell r="G91">
            <v>42228.425572941524</v>
          </cell>
          <cell r="H91">
            <v>86955.026921509794</v>
          </cell>
          <cell r="I91">
            <v>84580.418133881671</v>
          </cell>
          <cell r="J91">
            <v>90468.578373545577</v>
          </cell>
          <cell r="K91">
            <v>78218.49479596327</v>
          </cell>
          <cell r="L91">
            <v>102101.55873685631</v>
          </cell>
          <cell r="M91">
            <v>70346.073053737447</v>
          </cell>
          <cell r="N91">
            <v>135557.25326805536</v>
          </cell>
          <cell r="O91">
            <v>93211.777768198997</v>
          </cell>
          <cell r="P91">
            <v>465081.88014744339</v>
          </cell>
          <cell r="Q91">
            <v>15261.866001710465</v>
          </cell>
          <cell r="R91">
            <v>9299.0486448148677</v>
          </cell>
          <cell r="S91">
            <v>5136.1169807300066</v>
          </cell>
          <cell r="T91">
            <v>435476.85610365274</v>
          </cell>
          <cell r="U91">
            <v>21620.677918085537</v>
          </cell>
          <cell r="V91">
            <v>49155.804919150985</v>
          </cell>
          <cell r="W91">
            <v>49225.435069435487</v>
          </cell>
          <cell r="X91">
            <v>48869.003496562276</v>
          </cell>
          <cell r="Y91">
            <v>43644.527477348543</v>
          </cell>
          <cell r="Z91">
            <v>56266.539202865766</v>
          </cell>
          <cell r="AA91">
            <v>39754.383547431222</v>
          </cell>
          <cell r="AB91">
            <v>74415.498416517526</v>
          </cell>
          <cell r="AC91">
            <v>52549.891630723047</v>
          </cell>
          <cell r="AD91">
            <v>380379.4096169963</v>
          </cell>
          <cell r="AE91">
            <v>17045.587670462075</v>
          </cell>
          <cell r="AF91">
            <v>10280.756424640327</v>
          </cell>
          <cell r="AG91">
            <v>4823.2796676302169</v>
          </cell>
          <cell r="AH91">
            <v>348261.38228248578</v>
          </cell>
          <cell r="AI91">
            <v>20607.692694963527</v>
          </cell>
          <cell r="AJ91">
            <v>37795.303000870546</v>
          </cell>
          <cell r="AK91">
            <v>35374.275062645189</v>
          </cell>
          <cell r="AL91">
            <v>41599.227045031468</v>
          </cell>
          <cell r="AM91">
            <v>34573.301332444549</v>
          </cell>
          <cell r="AN91">
            <v>45835.182145716572</v>
          </cell>
          <cell r="AO91">
            <v>30590.742868221587</v>
          </cell>
          <cell r="AP91">
            <v>61144.370750510701</v>
          </cell>
          <cell r="AQ91">
            <v>40664.843267025433</v>
          </cell>
        </row>
        <row r="92">
          <cell r="B92">
            <v>6866.1828170388326</v>
          </cell>
          <cell r="C92">
            <v>0</v>
          </cell>
          <cell r="D92">
            <v>1423.0253997296422</v>
          </cell>
          <cell r="E92">
            <v>0</v>
          </cell>
          <cell r="F92">
            <v>5437.7133148040566</v>
          </cell>
          <cell r="G92">
            <v>0</v>
          </cell>
          <cell r="H92">
            <v>0</v>
          </cell>
          <cell r="I92">
            <v>1329.2374687961244</v>
          </cell>
          <cell r="J92">
            <v>1480.5635082856716</v>
          </cell>
          <cell r="K92">
            <v>0</v>
          </cell>
          <cell r="L92">
            <v>0</v>
          </cell>
          <cell r="M92">
            <v>1695.2806221350545</v>
          </cell>
          <cell r="N92">
            <v>935.03743232534816</v>
          </cell>
          <cell r="O92">
            <v>0</v>
          </cell>
          <cell r="P92">
            <v>2164.1002333006936</v>
          </cell>
          <cell r="Q92">
            <v>0</v>
          </cell>
          <cell r="R92">
            <v>465.65492890072295</v>
          </cell>
          <cell r="S92">
            <v>0</v>
          </cell>
          <cell r="T92">
            <v>1696.0711519514105</v>
          </cell>
          <cell r="U92">
            <v>0</v>
          </cell>
          <cell r="V92">
            <v>0</v>
          </cell>
          <cell r="W92">
            <v>490.29317798242516</v>
          </cell>
          <cell r="X92">
            <v>0</v>
          </cell>
          <cell r="Y92">
            <v>0</v>
          </cell>
          <cell r="Z92">
            <v>0</v>
          </cell>
          <cell r="AA92">
            <v>649.46278550344266</v>
          </cell>
          <cell r="AB92">
            <v>558.54297303546821</v>
          </cell>
          <cell r="AC92">
            <v>0</v>
          </cell>
          <cell r="AD92">
            <v>4699.9086739310005</v>
          </cell>
          <cell r="AE92">
            <v>0</v>
          </cell>
          <cell r="AF92">
            <v>957.8219642860721</v>
          </cell>
          <cell r="AG92">
            <v>0</v>
          </cell>
          <cell r="AH92">
            <v>3739.8628139618627</v>
          </cell>
          <cell r="AI92">
            <v>0</v>
          </cell>
          <cell r="AJ92">
            <v>0</v>
          </cell>
          <cell r="AK92">
            <v>837.29659152110366</v>
          </cell>
          <cell r="AL92">
            <v>1479.3566507492794</v>
          </cell>
          <cell r="AM92">
            <v>0</v>
          </cell>
          <cell r="AN92">
            <v>0</v>
          </cell>
          <cell r="AO92">
            <v>1046.2171402177989</v>
          </cell>
          <cell r="AP92">
            <v>376.75220229118486</v>
          </cell>
          <cell r="AQ92">
            <v>0</v>
          </cell>
        </row>
        <row r="93">
          <cell r="B93">
            <v>11905.21321263463</v>
          </cell>
          <cell r="C93">
            <v>0</v>
          </cell>
          <cell r="D93">
            <v>11401.275485625003</v>
          </cell>
          <cell r="E93">
            <v>0</v>
          </cell>
          <cell r="F93">
            <v>463.55599051331836</v>
          </cell>
          <cell r="G93">
            <v>0</v>
          </cell>
          <cell r="H93">
            <v>0</v>
          </cell>
          <cell r="I93">
            <v>0</v>
          </cell>
          <cell r="J93">
            <v>0</v>
          </cell>
          <cell r="K93">
            <v>0</v>
          </cell>
          <cell r="L93">
            <v>462.96345929889111</v>
          </cell>
          <cell r="M93">
            <v>0</v>
          </cell>
          <cell r="N93">
            <v>0</v>
          </cell>
          <cell r="O93">
            <v>0</v>
          </cell>
          <cell r="P93">
            <v>6461.0392333446152</v>
          </cell>
          <cell r="Q93">
            <v>0</v>
          </cell>
          <cell r="R93">
            <v>6429.8515721270087</v>
          </cell>
          <cell r="S93">
            <v>0</v>
          </cell>
          <cell r="T93">
            <v>0</v>
          </cell>
          <cell r="U93">
            <v>0</v>
          </cell>
          <cell r="V93">
            <v>0</v>
          </cell>
          <cell r="W93">
            <v>0</v>
          </cell>
          <cell r="X93">
            <v>0</v>
          </cell>
          <cell r="Y93">
            <v>0</v>
          </cell>
          <cell r="Z93">
            <v>0</v>
          </cell>
          <cell r="AA93">
            <v>0</v>
          </cell>
          <cell r="AB93">
            <v>0</v>
          </cell>
          <cell r="AC93">
            <v>0</v>
          </cell>
          <cell r="AD93">
            <v>5444.1196252991194</v>
          </cell>
          <cell r="AE93">
            <v>0</v>
          </cell>
          <cell r="AF93">
            <v>4971.0256404605589</v>
          </cell>
          <cell r="AG93">
            <v>0</v>
          </cell>
          <cell r="AH93">
            <v>463.20325644115695</v>
          </cell>
          <cell r="AI93">
            <v>0</v>
          </cell>
          <cell r="AJ93">
            <v>0</v>
          </cell>
          <cell r="AK93">
            <v>0</v>
          </cell>
          <cell r="AL93">
            <v>0</v>
          </cell>
          <cell r="AM93">
            <v>0</v>
          </cell>
          <cell r="AN93">
            <v>462.90032025620496</v>
          </cell>
          <cell r="AO93">
            <v>0</v>
          </cell>
          <cell r="AP93">
            <v>0</v>
          </cell>
          <cell r="AQ93">
            <v>0</v>
          </cell>
        </row>
        <row r="94">
          <cell r="B94">
            <v>159174.90774823827</v>
          </cell>
          <cell r="C94">
            <v>6808.2172067769579</v>
          </cell>
          <cell r="D94">
            <v>5598.7061421967228</v>
          </cell>
          <cell r="E94">
            <v>9858.0844674189739</v>
          </cell>
          <cell r="F94">
            <v>136939.47824970505</v>
          </cell>
          <cell r="G94">
            <v>5569.8002030807347</v>
          </cell>
          <cell r="H94">
            <v>16539.451357217684</v>
          </cell>
          <cell r="I94">
            <v>22078.039777396127</v>
          </cell>
          <cell r="J94">
            <v>10204.700831444809</v>
          </cell>
          <cell r="K94">
            <v>18093.678035374367</v>
          </cell>
          <cell r="L94">
            <v>16409.035305237219</v>
          </cell>
          <cell r="M94">
            <v>8540.9852296137506</v>
          </cell>
          <cell r="N94">
            <v>23819.272521736239</v>
          </cell>
          <cell r="O94">
            <v>15685.371446924306</v>
          </cell>
          <cell r="P94">
            <v>9013.3867126009318</v>
          </cell>
          <cell r="Q94">
            <v>635.35867150455192</v>
          </cell>
          <cell r="R94">
            <v>0</v>
          </cell>
          <cell r="S94">
            <v>385.93933757496421</v>
          </cell>
          <cell r="T94">
            <v>7998.3569424961879</v>
          </cell>
          <cell r="U94">
            <v>0</v>
          </cell>
          <cell r="V94">
            <v>457.00635958752957</v>
          </cell>
          <cell r="W94">
            <v>1369.7881570436828</v>
          </cell>
          <cell r="X94">
            <v>0</v>
          </cell>
          <cell r="Y94">
            <v>1887.0413561568685</v>
          </cell>
          <cell r="Z94">
            <v>1452.4618259344418</v>
          </cell>
          <cell r="AA94">
            <v>534.4957706782991</v>
          </cell>
          <cell r="AB94">
            <v>1393.8323739402281</v>
          </cell>
          <cell r="AC94">
            <v>909.4921474933742</v>
          </cell>
          <cell r="AD94">
            <v>150054.68010508138</v>
          </cell>
          <cell r="AE94">
            <v>6147.7382052055145</v>
          </cell>
          <cell r="AF94">
            <v>5603.2082380848387</v>
          </cell>
          <cell r="AG94">
            <v>9480.0305331765267</v>
          </cell>
          <cell r="AH94">
            <v>128848.04148791549</v>
          </cell>
          <cell r="AI94">
            <v>5569.5922726083299</v>
          </cell>
          <cell r="AJ94">
            <v>16100.497118559928</v>
          </cell>
          <cell r="AK94">
            <v>20634.240821982308</v>
          </cell>
          <cell r="AL94">
            <v>10196.382633653135</v>
          </cell>
          <cell r="AM94">
            <v>16218.286361500101</v>
          </cell>
          <cell r="AN94">
            <v>14954.699259407525</v>
          </cell>
          <cell r="AO94">
            <v>8012.2459367644942</v>
          </cell>
          <cell r="AP94">
            <v>22364.010728004734</v>
          </cell>
          <cell r="AQ94">
            <v>14757.313566936209</v>
          </cell>
        </row>
        <row r="95">
          <cell r="B95">
            <v>64237.559483055215</v>
          </cell>
          <cell r="C95">
            <v>3735.2752416172598</v>
          </cell>
          <cell r="D95">
            <v>3655.4780910486224</v>
          </cell>
          <cell r="E95">
            <v>1293.7727466958411</v>
          </cell>
          <cell r="F95">
            <v>55566.25503674864</v>
          </cell>
          <cell r="G95">
            <v>3411.9303737700925</v>
          </cell>
          <cell r="H95">
            <v>6907.9429989327527</v>
          </cell>
          <cell r="I95">
            <v>4474.4612293061346</v>
          </cell>
          <cell r="J95">
            <v>3980.0852921852393</v>
          </cell>
          <cell r="K95">
            <v>5659.7105805452748</v>
          </cell>
          <cell r="L95">
            <v>8074.6865955543553</v>
          </cell>
          <cell r="M95">
            <v>10919.423578644895</v>
          </cell>
          <cell r="N95">
            <v>8953.386447891211</v>
          </cell>
          <cell r="O95">
            <v>3186.830749249888</v>
          </cell>
          <cell r="P95">
            <v>42824.175446107758</v>
          </cell>
          <cell r="Q95">
            <v>2892.2587357735301</v>
          </cell>
          <cell r="R95">
            <v>2410.5671103869322</v>
          </cell>
          <cell r="S95">
            <v>992.55939297999942</v>
          </cell>
          <cell r="T95">
            <v>36546.199025074297</v>
          </cell>
          <cell r="U95">
            <v>1833.8473612379241</v>
          </cell>
          <cell r="V95">
            <v>5499.1424587730207</v>
          </cell>
          <cell r="W95">
            <v>2720.3689524756828</v>
          </cell>
          <cell r="X95">
            <v>3594.5252912401029</v>
          </cell>
          <cell r="Y95">
            <v>2935.1730574609242</v>
          </cell>
          <cell r="Z95">
            <v>4861.6705608200655</v>
          </cell>
          <cell r="AA95">
            <v>8336.1170574090938</v>
          </cell>
          <cell r="AB95">
            <v>4837.0023469563421</v>
          </cell>
          <cell r="AC95">
            <v>1917.7982977077581</v>
          </cell>
          <cell r="AD95">
            <v>21424.010526935526</v>
          </cell>
          <cell r="AE95">
            <v>850.50959542323369</v>
          </cell>
          <cell r="AF95">
            <v>1244.263999775611</v>
          </cell>
          <cell r="AG95">
            <v>300.7611092182056</v>
          </cell>
          <cell r="AH95">
            <v>19028.59116732292</v>
          </cell>
          <cell r="AI95">
            <v>1578.084691624478</v>
          </cell>
          <cell r="AJ95">
            <v>1405.1196535077306</v>
          </cell>
          <cell r="AK95">
            <v>1755.9133556000124</v>
          </cell>
          <cell r="AL95">
            <v>387.71430261298337</v>
          </cell>
          <cell r="AM95">
            <v>2724.8097662833597</v>
          </cell>
          <cell r="AN95">
            <v>3213.1320056044838</v>
          </cell>
          <cell r="AO95">
            <v>2580.1976768884902</v>
          </cell>
          <cell r="AP95">
            <v>4116.1433940986253</v>
          </cell>
          <cell r="AQ95">
            <v>1269.4246964401536</v>
          </cell>
        </row>
        <row r="96">
          <cell r="B96">
            <v>11800.401380406236</v>
          </cell>
          <cell r="C96">
            <v>1352.0944646702671</v>
          </cell>
          <cell r="D96">
            <v>1919.1259978005269</v>
          </cell>
          <cell r="E96">
            <v>356.97237126292111</v>
          </cell>
          <cell r="F96">
            <v>8175.7168500751122</v>
          </cell>
          <cell r="G96">
            <v>487.13106221378308</v>
          </cell>
          <cell r="H96">
            <v>1072.7368912620066</v>
          </cell>
          <cell r="I96">
            <v>0</v>
          </cell>
          <cell r="J96">
            <v>552.31368450683999</v>
          </cell>
          <cell r="K96">
            <v>1694.0699110817252</v>
          </cell>
          <cell r="L96">
            <v>1176.5310520008777</v>
          </cell>
          <cell r="M96">
            <v>0</v>
          </cell>
          <cell r="N96">
            <v>1396.5106478479877</v>
          </cell>
          <cell r="O96">
            <v>1796.872963546713</v>
          </cell>
          <cell r="P96">
            <v>7002.5685088723285</v>
          </cell>
          <cell r="Q96">
            <v>403.85559216019675</v>
          </cell>
          <cell r="R96">
            <v>1438.1110196438276</v>
          </cell>
          <cell r="S96">
            <v>0</v>
          </cell>
          <cell r="T96">
            <v>5157.7906909818457</v>
          </cell>
          <cell r="U96">
            <v>0</v>
          </cell>
          <cell r="V96">
            <v>509.23565782610439</v>
          </cell>
          <cell r="W96">
            <v>0</v>
          </cell>
          <cell r="X96">
            <v>552.69356329954439</v>
          </cell>
          <cell r="Y96">
            <v>1692.9803275644106</v>
          </cell>
          <cell r="Z96">
            <v>504.28508301673969</v>
          </cell>
          <cell r="AA96">
            <v>0</v>
          </cell>
          <cell r="AB96">
            <v>1399.8925146964898</v>
          </cell>
          <cell r="AC96">
            <v>502.13646280676318</v>
          </cell>
          <cell r="AD96">
            <v>4798.599706724066</v>
          </cell>
          <cell r="AE96">
            <v>945.57249907339303</v>
          </cell>
          <cell r="AF96">
            <v>480.41857180350729</v>
          </cell>
          <cell r="AG96">
            <v>357.27997538001603</v>
          </cell>
          <cell r="AH96">
            <v>3018.8768756751924</v>
          </cell>
          <cell r="AI96">
            <v>487.11287675143325</v>
          </cell>
          <cell r="AJ96">
            <v>563.6583137280295</v>
          </cell>
          <cell r="AK96">
            <v>0</v>
          </cell>
          <cell r="AL96">
            <v>0</v>
          </cell>
          <cell r="AM96">
            <v>0</v>
          </cell>
          <cell r="AN96">
            <v>672.21176941553244</v>
          </cell>
          <cell r="AO96">
            <v>0</v>
          </cell>
          <cell r="AP96">
            <v>0</v>
          </cell>
          <cell r="AQ96">
            <v>1293.5658951046257</v>
          </cell>
        </row>
        <row r="97">
          <cell r="B97">
            <v>9457.2522464541908</v>
          </cell>
          <cell r="C97">
            <v>943.72333409367263</v>
          </cell>
          <cell r="D97">
            <v>469.99004027768007</v>
          </cell>
          <cell r="E97">
            <v>594.95395210486845</v>
          </cell>
          <cell r="F97">
            <v>7454.1818735369907</v>
          </cell>
          <cell r="G97">
            <v>0</v>
          </cell>
          <cell r="H97">
            <v>410.19367538415997</v>
          </cell>
          <cell r="I97">
            <v>894.89224586122702</v>
          </cell>
          <cell r="J97">
            <v>1578.3270619301304</v>
          </cell>
          <cell r="K97">
            <v>568.39838210622668</v>
          </cell>
          <cell r="L97">
            <v>945.04932235143212</v>
          </cell>
          <cell r="M97">
            <v>1768.944601549256</v>
          </cell>
          <cell r="N97">
            <v>0</v>
          </cell>
          <cell r="O97">
            <v>1290.2434228157733</v>
          </cell>
          <cell r="P97">
            <v>3902.6411476578214</v>
          </cell>
          <cell r="Q97">
            <v>947.42890181015855</v>
          </cell>
          <cell r="R97">
            <v>0</v>
          </cell>
          <cell r="S97">
            <v>0</v>
          </cell>
          <cell r="T97">
            <v>2965.6036015987502</v>
          </cell>
          <cell r="U97">
            <v>0</v>
          </cell>
          <cell r="V97">
            <v>0</v>
          </cell>
          <cell r="W97">
            <v>439.74748953062874</v>
          </cell>
          <cell r="X97">
            <v>641.44727419436174</v>
          </cell>
          <cell r="Y97">
            <v>0</v>
          </cell>
          <cell r="Z97">
            <v>945.15707176191336</v>
          </cell>
          <cell r="AA97">
            <v>0</v>
          </cell>
          <cell r="AB97">
            <v>0</v>
          </cell>
          <cell r="AC97">
            <v>938.7330258495914</v>
          </cell>
          <cell r="AD97">
            <v>5552.881171642498</v>
          </cell>
          <cell r="AE97">
            <v>0</v>
          </cell>
          <cell r="AF97">
            <v>470.36797406703221</v>
          </cell>
          <cell r="AG97">
            <v>595.46662563336008</v>
          </cell>
          <cell r="AH97">
            <v>4487.0298058734679</v>
          </cell>
          <cell r="AI97">
            <v>0</v>
          </cell>
          <cell r="AJ97">
            <v>410.66534285899291</v>
          </cell>
          <cell r="AK97">
            <v>454.7905946751319</v>
          </cell>
          <cell r="AL97">
            <v>936.55662709110265</v>
          </cell>
          <cell r="AM97">
            <v>568.84958716613971</v>
          </cell>
          <cell r="AN97">
            <v>0</v>
          </cell>
          <cell r="AO97">
            <v>1770.2882691137079</v>
          </cell>
          <cell r="AP97">
            <v>0</v>
          </cell>
          <cell r="AQ97">
            <v>352.05914719021695</v>
          </cell>
        </row>
        <row r="98">
          <cell r="B98">
            <v>37441.003645355886</v>
          </cell>
          <cell r="C98">
            <v>2359.8162595259432</v>
          </cell>
          <cell r="D98">
            <v>5991.3687613176053</v>
          </cell>
          <cell r="E98">
            <v>1048.7323901509546</v>
          </cell>
          <cell r="F98">
            <v>28037.075582742487</v>
          </cell>
          <cell r="G98">
            <v>878.64755643105912</v>
          </cell>
          <cell r="H98">
            <v>5655.2436863624989</v>
          </cell>
          <cell r="I98">
            <v>3699.4926064826172</v>
          </cell>
          <cell r="J98">
            <v>2589.2223640475768</v>
          </cell>
          <cell r="K98">
            <v>2492.0526930778333</v>
          </cell>
          <cell r="L98">
            <v>1469.4057621225675</v>
          </cell>
          <cell r="M98">
            <v>5804.3179395957341</v>
          </cell>
          <cell r="N98">
            <v>2441.374675133964</v>
          </cell>
          <cell r="O98">
            <v>3006.539123423172</v>
          </cell>
          <cell r="P98">
            <v>18038.874638062818</v>
          </cell>
          <cell r="Q98">
            <v>1092.2458060696231</v>
          </cell>
          <cell r="R98">
            <v>1817.4592160327786</v>
          </cell>
          <cell r="S98">
            <v>395.00840817072054</v>
          </cell>
          <cell r="T98">
            <v>14736.256726883419</v>
          </cell>
          <cell r="U98">
            <v>446.88706278245792</v>
          </cell>
          <cell r="V98">
            <v>2731.9940617100669</v>
          </cell>
          <cell r="W98">
            <v>1768.0881820438383</v>
          </cell>
          <cell r="X98">
            <v>1057.9845764620841</v>
          </cell>
          <cell r="Y98">
            <v>2000.2436228358022</v>
          </cell>
          <cell r="Z98">
            <v>539.51457983427645</v>
          </cell>
          <cell r="AA98">
            <v>2568.6051470143921</v>
          </cell>
          <cell r="AB98">
            <v>1495.8447433373026</v>
          </cell>
          <cell r="AC98">
            <v>2126.5176708021354</v>
          </cell>
          <cell r="AD98">
            <v>19398.830251967614</v>
          </cell>
          <cell r="AE98">
            <v>1266.1569720212706</v>
          </cell>
          <cell r="AF98">
            <v>4176.0233595053824</v>
          </cell>
          <cell r="AG98">
            <v>654.0040227295209</v>
          </cell>
          <cell r="AH98">
            <v>13299.975241466958</v>
          </cell>
          <cell r="AI98">
            <v>431.75914075695221</v>
          </cell>
          <cell r="AJ98">
            <v>2923.9775024641531</v>
          </cell>
          <cell r="AK98">
            <v>1929.5971809395221</v>
          </cell>
          <cell r="AL98">
            <v>1530.7162077187913</v>
          </cell>
          <cell r="AM98">
            <v>490.9111205971135</v>
          </cell>
          <cell r="AN98">
            <v>929.82586068855085</v>
          </cell>
          <cell r="AO98">
            <v>3236.608044785758</v>
          </cell>
          <cell r="AP98">
            <v>946.40153215545638</v>
          </cell>
          <cell r="AQ98">
            <v>881.15375125322873</v>
          </cell>
        </row>
        <row r="99">
          <cell r="B99">
            <v>401.10681948942539</v>
          </cell>
          <cell r="C99">
            <v>404.30773624249912</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400.80643930245088</v>
          </cell>
          <cell r="AE99">
            <v>402.50037928471704</v>
          </cell>
          <cell r="AF99">
            <v>0</v>
          </cell>
          <cell r="AG99">
            <v>0</v>
          </cell>
          <cell r="AH99">
            <v>0</v>
          </cell>
          <cell r="AI99">
            <v>0</v>
          </cell>
          <cell r="AJ99">
            <v>0</v>
          </cell>
          <cell r="AK99">
            <v>0</v>
          </cell>
          <cell r="AL99">
            <v>0</v>
          </cell>
          <cell r="AM99">
            <v>0</v>
          </cell>
          <cell r="AN99">
            <v>0</v>
          </cell>
          <cell r="AO99">
            <v>0</v>
          </cell>
          <cell r="AP99">
            <v>0</v>
          </cell>
          <cell r="AQ99">
            <v>0</v>
          </cell>
        </row>
        <row r="100">
          <cell r="B100">
            <v>2074882.2415573956</v>
          </cell>
          <cell r="C100">
            <v>70775.186662691354</v>
          </cell>
          <cell r="D100">
            <v>140683.68538978556</v>
          </cell>
          <cell r="E100">
            <v>21201.537022042136</v>
          </cell>
          <cell r="F100">
            <v>1842158.4058045431</v>
          </cell>
          <cell r="G100">
            <v>67689.075326706137</v>
          </cell>
          <cell r="H100">
            <v>155535.79008978207</v>
          </cell>
          <cell r="I100">
            <v>174474.76285833344</v>
          </cell>
          <cell r="J100">
            <v>127674.16170122805</v>
          </cell>
          <cell r="K100">
            <v>186327.46251855895</v>
          </cell>
          <cell r="L100">
            <v>192139.90003206805</v>
          </cell>
          <cell r="M100">
            <v>534499.78005579754</v>
          </cell>
          <cell r="N100">
            <v>251126.06625327637</v>
          </cell>
          <cell r="O100">
            <v>153301.26438940605</v>
          </cell>
          <cell r="P100">
            <v>1304450.2403465887</v>
          </cell>
          <cell r="Q100">
            <v>44434.313511161039</v>
          </cell>
          <cell r="R100">
            <v>81870.967887329694</v>
          </cell>
          <cell r="S100">
            <v>15451.680946147524</v>
          </cell>
          <cell r="T100">
            <v>1162702.1511203838</v>
          </cell>
          <cell r="U100">
            <v>43821.101214915885</v>
          </cell>
          <cell r="V100">
            <v>101194.2653372387</v>
          </cell>
          <cell r="W100">
            <v>109275.73477770769</v>
          </cell>
          <cell r="X100">
            <v>81928.752239985202</v>
          </cell>
          <cell r="Y100">
            <v>126712.75506015967</v>
          </cell>
          <cell r="Z100">
            <v>124924.80227203708</v>
          </cell>
          <cell r="AA100">
            <v>318564.52173719718</v>
          </cell>
          <cell r="AB100">
            <v>159925.09451083175</v>
          </cell>
          <cell r="AC100">
            <v>96533.21420922468</v>
          </cell>
          <cell r="AD100">
            <v>770667.19751614542</v>
          </cell>
          <cell r="AE100">
            <v>26396.136682689445</v>
          </cell>
          <cell r="AF100">
            <v>58804.037236568212</v>
          </cell>
          <cell r="AG100">
            <v>5743.7297736939872</v>
          </cell>
          <cell r="AH100">
            <v>679671.228702922</v>
          </cell>
          <cell r="AI100">
            <v>23868.53096082023</v>
          </cell>
          <cell r="AJ100">
            <v>54306.465462289467</v>
          </cell>
          <cell r="AK100">
            <v>65292.066941936428</v>
          </cell>
          <cell r="AL100">
            <v>45764.386410245235</v>
          </cell>
          <cell r="AM100">
            <v>59580.415034449259</v>
          </cell>
          <cell r="AN100">
            <v>67220.17063650921</v>
          </cell>
          <cell r="AO100">
            <v>215905.48834666482</v>
          </cell>
          <cell r="AP100">
            <v>91322.724490304332</v>
          </cell>
          <cell r="AQ100">
            <v>56797.199274558858</v>
          </cell>
        </row>
        <row r="101">
          <cell r="B101">
            <v>2742533</v>
          </cell>
          <cell r="C101">
            <v>155910</v>
          </cell>
          <cell r="D101">
            <v>222349</v>
          </cell>
          <cell r="E101">
            <v>130938</v>
          </cell>
          <cell r="F101">
            <v>2233336</v>
          </cell>
          <cell r="G101">
            <v>110915</v>
          </cell>
          <cell r="H101">
            <v>317222</v>
          </cell>
          <cell r="I101">
            <v>227060</v>
          </cell>
          <cell r="J101">
            <v>219368</v>
          </cell>
          <cell r="K101">
            <v>303446</v>
          </cell>
          <cell r="L101">
            <v>253361</v>
          </cell>
          <cell r="M101">
            <v>331446</v>
          </cell>
          <cell r="N101">
            <v>295312</v>
          </cell>
          <cell r="O101">
            <v>175206</v>
          </cell>
          <cell r="P101">
            <v>1539406</v>
          </cell>
          <cell r="Q101">
            <v>85952</v>
          </cell>
          <cell r="R101">
            <v>105110</v>
          </cell>
          <cell r="S101">
            <v>82644</v>
          </cell>
          <cell r="T101">
            <v>1265700</v>
          </cell>
          <cell r="U101">
            <v>63455</v>
          </cell>
          <cell r="V101">
            <v>177156</v>
          </cell>
          <cell r="W101">
            <v>125163</v>
          </cell>
          <cell r="X101">
            <v>121738</v>
          </cell>
          <cell r="Y101">
            <v>162691</v>
          </cell>
          <cell r="Z101">
            <v>144500</v>
          </cell>
          <cell r="AA101">
            <v>205629</v>
          </cell>
          <cell r="AB101">
            <v>172539</v>
          </cell>
          <cell r="AC101">
            <v>92829</v>
          </cell>
          <cell r="AD101">
            <v>1203127</v>
          </cell>
          <cell r="AE101">
            <v>69958</v>
          </cell>
          <cell r="AF101">
            <v>117239</v>
          </cell>
          <cell r="AG101">
            <v>48294</v>
          </cell>
          <cell r="AH101">
            <v>967636</v>
          </cell>
          <cell r="AI101">
            <v>47460</v>
          </cell>
          <cell r="AJ101">
            <v>140066</v>
          </cell>
          <cell r="AK101">
            <v>101897</v>
          </cell>
          <cell r="AL101">
            <v>97630</v>
          </cell>
          <cell r="AM101">
            <v>140755</v>
          </cell>
          <cell r="AN101">
            <v>108861</v>
          </cell>
          <cell r="AO101">
            <v>125817</v>
          </cell>
          <cell r="AP101">
            <v>122773</v>
          </cell>
          <cell r="AQ101">
            <v>82377</v>
          </cell>
        </row>
        <row r="106">
          <cell r="B106">
            <v>2038450</v>
          </cell>
          <cell r="C106">
            <v>83875</v>
          </cell>
          <cell r="D106">
            <v>29420</v>
          </cell>
          <cell r="E106">
            <v>51521</v>
          </cell>
          <cell r="F106">
            <v>1873634</v>
          </cell>
          <cell r="G106">
            <v>67828</v>
          </cell>
          <cell r="H106">
            <v>241481</v>
          </cell>
          <cell r="I106">
            <v>164450</v>
          </cell>
          <cell r="J106">
            <v>140408</v>
          </cell>
          <cell r="K106">
            <v>165991</v>
          </cell>
          <cell r="L106">
            <v>230435</v>
          </cell>
          <cell r="M106">
            <v>296815</v>
          </cell>
          <cell r="N106">
            <v>364371</v>
          </cell>
          <cell r="O106">
            <v>201855</v>
          </cell>
          <cell r="P106">
            <v>1054441</v>
          </cell>
          <cell r="Q106">
            <v>41808</v>
          </cell>
          <cell r="R106">
            <v>14623</v>
          </cell>
          <cell r="S106">
            <v>27428</v>
          </cell>
          <cell r="T106">
            <v>970582</v>
          </cell>
          <cell r="U106">
            <v>33506</v>
          </cell>
          <cell r="V106">
            <v>119201</v>
          </cell>
          <cell r="W106">
            <v>82732</v>
          </cell>
          <cell r="X106">
            <v>69132</v>
          </cell>
          <cell r="Y106">
            <v>83908</v>
          </cell>
          <cell r="Z106">
            <v>122195</v>
          </cell>
          <cell r="AA106">
            <v>159908</v>
          </cell>
          <cell r="AB106">
            <v>192547</v>
          </cell>
          <cell r="AC106">
            <v>107453</v>
          </cell>
          <cell r="AD106">
            <v>984009</v>
          </cell>
          <cell r="AE106">
            <v>42067</v>
          </cell>
          <cell r="AF106">
            <v>14797</v>
          </cell>
          <cell r="AG106">
            <v>24093</v>
          </cell>
          <cell r="AH106">
            <v>903052</v>
          </cell>
          <cell r="AI106">
            <v>34322</v>
          </cell>
          <cell r="AJ106">
            <v>122280</v>
          </cell>
          <cell r="AK106">
            <v>81718</v>
          </cell>
          <cell r="AL106">
            <v>71276</v>
          </cell>
          <cell r="AM106">
            <v>82083</v>
          </cell>
          <cell r="AN106">
            <v>108240</v>
          </cell>
          <cell r="AO106">
            <v>136907</v>
          </cell>
          <cell r="AP106">
            <v>171824</v>
          </cell>
          <cell r="AQ106">
            <v>94402</v>
          </cell>
        </row>
        <row r="107">
          <cell r="B107">
            <v>335545</v>
          </cell>
          <cell r="C107">
            <v>15607</v>
          </cell>
          <cell r="D107">
            <v>2968</v>
          </cell>
          <cell r="E107">
            <v>9276</v>
          </cell>
          <cell r="F107">
            <v>307694</v>
          </cell>
          <cell r="G107">
            <v>8396</v>
          </cell>
          <cell r="H107">
            <v>38753</v>
          </cell>
          <cell r="I107">
            <v>29816</v>
          </cell>
          <cell r="J107">
            <v>21302</v>
          </cell>
          <cell r="K107">
            <v>27128</v>
          </cell>
          <cell r="L107">
            <v>42252</v>
          </cell>
          <cell r="M107">
            <v>51096</v>
          </cell>
          <cell r="N107">
            <v>58249</v>
          </cell>
          <cell r="O107">
            <v>30702</v>
          </cell>
          <cell r="P107">
            <v>160780</v>
          </cell>
          <cell r="Q107">
            <v>6743</v>
          </cell>
          <cell r="R107">
            <v>467</v>
          </cell>
          <cell r="S107">
            <v>4745</v>
          </cell>
          <cell r="T107">
            <v>148825</v>
          </cell>
          <cell r="U107">
            <v>2515</v>
          </cell>
          <cell r="V107">
            <v>12613</v>
          </cell>
          <cell r="W107">
            <v>15772</v>
          </cell>
          <cell r="X107">
            <v>12301</v>
          </cell>
          <cell r="Y107">
            <v>16368</v>
          </cell>
          <cell r="Z107">
            <v>17575</v>
          </cell>
          <cell r="AA107">
            <v>29391</v>
          </cell>
          <cell r="AB107">
            <v>30655</v>
          </cell>
          <cell r="AC107">
            <v>11635</v>
          </cell>
          <cell r="AD107">
            <v>174765</v>
          </cell>
          <cell r="AE107">
            <v>8864</v>
          </cell>
          <cell r="AF107">
            <v>2501</v>
          </cell>
          <cell r="AG107">
            <v>4531</v>
          </cell>
          <cell r="AH107">
            <v>158869</v>
          </cell>
          <cell r="AI107">
            <v>5881</v>
          </cell>
          <cell r="AJ107">
            <v>26140</v>
          </cell>
          <cell r="AK107">
            <v>14044</v>
          </cell>
          <cell r="AL107">
            <v>9001</v>
          </cell>
          <cell r="AM107">
            <v>10760</v>
          </cell>
          <cell r="AN107">
            <v>24677</v>
          </cell>
          <cell r="AO107">
            <v>21705</v>
          </cell>
          <cell r="AP107">
            <v>27594</v>
          </cell>
          <cell r="AQ107">
            <v>19067</v>
          </cell>
        </row>
        <row r="108">
          <cell r="B108">
            <v>1463440</v>
          </cell>
          <cell r="C108">
            <v>63082</v>
          </cell>
          <cell r="D108">
            <v>13244</v>
          </cell>
          <cell r="E108">
            <v>38987</v>
          </cell>
          <cell r="F108">
            <v>1348127</v>
          </cell>
          <cell r="G108">
            <v>46494</v>
          </cell>
          <cell r="H108">
            <v>177581</v>
          </cell>
          <cell r="I108">
            <v>117852</v>
          </cell>
          <cell r="J108">
            <v>95908</v>
          </cell>
          <cell r="K108">
            <v>116160</v>
          </cell>
          <cell r="L108">
            <v>165225</v>
          </cell>
          <cell r="M108">
            <v>215881</v>
          </cell>
          <cell r="N108">
            <v>264793</v>
          </cell>
          <cell r="O108">
            <v>148233</v>
          </cell>
          <cell r="P108">
            <v>760298</v>
          </cell>
          <cell r="Q108">
            <v>32413</v>
          </cell>
          <cell r="R108">
            <v>6534</v>
          </cell>
          <cell r="S108">
            <v>20524</v>
          </cell>
          <cell r="T108">
            <v>700827</v>
          </cell>
          <cell r="U108">
            <v>21923</v>
          </cell>
          <cell r="V108">
            <v>93807</v>
          </cell>
          <cell r="W108">
            <v>59111</v>
          </cell>
          <cell r="X108">
            <v>45265</v>
          </cell>
          <cell r="Y108">
            <v>53781</v>
          </cell>
          <cell r="Z108">
            <v>90631</v>
          </cell>
          <cell r="AA108">
            <v>116647</v>
          </cell>
          <cell r="AB108">
            <v>138272</v>
          </cell>
          <cell r="AC108">
            <v>81390</v>
          </cell>
          <cell r="AD108">
            <v>703142</v>
          </cell>
          <cell r="AE108">
            <v>30669</v>
          </cell>
          <cell r="AF108">
            <v>6710</v>
          </cell>
          <cell r="AG108">
            <v>18463</v>
          </cell>
          <cell r="AH108">
            <v>647300</v>
          </cell>
          <cell r="AI108">
            <v>24571</v>
          </cell>
          <cell r="AJ108">
            <v>83774</v>
          </cell>
          <cell r="AK108">
            <v>58741</v>
          </cell>
          <cell r="AL108">
            <v>50643</v>
          </cell>
          <cell r="AM108">
            <v>62379</v>
          </cell>
          <cell r="AN108">
            <v>74594</v>
          </cell>
          <cell r="AO108">
            <v>99234</v>
          </cell>
          <cell r="AP108">
            <v>126521</v>
          </cell>
          <cell r="AQ108">
            <v>66843</v>
          </cell>
        </row>
        <row r="109">
          <cell r="B109">
            <v>23909</v>
          </cell>
          <cell r="C109">
            <v>0</v>
          </cell>
          <cell r="D109">
            <v>0</v>
          </cell>
          <cell r="E109">
            <v>1031</v>
          </cell>
          <cell r="F109">
            <v>22878</v>
          </cell>
          <cell r="G109">
            <v>2230</v>
          </cell>
          <cell r="H109">
            <v>2838</v>
          </cell>
          <cell r="I109">
            <v>417</v>
          </cell>
          <cell r="J109">
            <v>2241</v>
          </cell>
          <cell r="K109">
            <v>532</v>
          </cell>
          <cell r="L109">
            <v>4885</v>
          </cell>
          <cell r="M109">
            <v>3825</v>
          </cell>
          <cell r="N109">
            <v>3371</v>
          </cell>
          <cell r="O109">
            <v>2539</v>
          </cell>
          <cell r="P109">
            <v>18222</v>
          </cell>
          <cell r="Q109">
            <v>0</v>
          </cell>
          <cell r="R109">
            <v>0</v>
          </cell>
          <cell r="S109">
            <v>671</v>
          </cell>
          <cell r="T109">
            <v>17551</v>
          </cell>
          <cell r="U109">
            <v>2230</v>
          </cell>
          <cell r="V109">
            <v>2335</v>
          </cell>
          <cell r="W109">
            <v>417</v>
          </cell>
          <cell r="X109">
            <v>2241</v>
          </cell>
          <cell r="Y109">
            <v>532</v>
          </cell>
          <cell r="Z109">
            <v>2002</v>
          </cell>
          <cell r="AA109">
            <v>1884</v>
          </cell>
          <cell r="AB109">
            <v>3371</v>
          </cell>
          <cell r="AC109">
            <v>2539</v>
          </cell>
          <cell r="AD109">
            <v>5687</v>
          </cell>
          <cell r="AE109">
            <v>0</v>
          </cell>
          <cell r="AF109">
            <v>0</v>
          </cell>
          <cell r="AG109">
            <v>360</v>
          </cell>
          <cell r="AH109">
            <v>5327</v>
          </cell>
          <cell r="AI109">
            <v>0</v>
          </cell>
          <cell r="AJ109">
            <v>503</v>
          </cell>
          <cell r="AK109">
            <v>0</v>
          </cell>
          <cell r="AL109">
            <v>0</v>
          </cell>
          <cell r="AM109">
            <v>0</v>
          </cell>
          <cell r="AN109">
            <v>2883</v>
          </cell>
          <cell r="AO109">
            <v>1941</v>
          </cell>
          <cell r="AP109">
            <v>0</v>
          </cell>
          <cell r="AQ109">
            <v>0</v>
          </cell>
        </row>
        <row r="110">
          <cell r="B110">
            <v>181862</v>
          </cell>
          <cell r="C110">
            <v>4788</v>
          </cell>
          <cell r="D110">
            <v>8638</v>
          </cell>
          <cell r="E110">
            <v>1503</v>
          </cell>
          <cell r="F110">
            <v>166933</v>
          </cell>
          <cell r="G110">
            <v>9385</v>
          </cell>
          <cell r="H110">
            <v>19995</v>
          </cell>
          <cell r="I110">
            <v>15515</v>
          </cell>
          <cell r="J110">
            <v>18152</v>
          </cell>
          <cell r="K110">
            <v>19085</v>
          </cell>
          <cell r="L110">
            <v>15425</v>
          </cell>
          <cell r="M110">
            <v>19664</v>
          </cell>
          <cell r="N110">
            <v>31674</v>
          </cell>
          <cell r="O110">
            <v>18038</v>
          </cell>
          <cell r="P110">
            <v>92106</v>
          </cell>
          <cell r="Q110">
            <v>2254</v>
          </cell>
          <cell r="R110">
            <v>6433</v>
          </cell>
          <cell r="S110">
            <v>764</v>
          </cell>
          <cell r="T110">
            <v>82655</v>
          </cell>
          <cell r="U110">
            <v>5900</v>
          </cell>
          <cell r="V110">
            <v>8480</v>
          </cell>
          <cell r="W110">
            <v>6977</v>
          </cell>
          <cell r="X110">
            <v>7746</v>
          </cell>
          <cell r="Y110">
            <v>10141</v>
          </cell>
          <cell r="Z110">
            <v>9793</v>
          </cell>
          <cell r="AA110">
            <v>7695</v>
          </cell>
          <cell r="AB110">
            <v>15862</v>
          </cell>
          <cell r="AC110">
            <v>10061</v>
          </cell>
          <cell r="AD110">
            <v>89756</v>
          </cell>
          <cell r="AE110">
            <v>2534</v>
          </cell>
          <cell r="AF110">
            <v>2205</v>
          </cell>
          <cell r="AG110">
            <v>739</v>
          </cell>
          <cell r="AH110">
            <v>84278</v>
          </cell>
          <cell r="AI110">
            <v>3485</v>
          </cell>
          <cell r="AJ110">
            <v>11515</v>
          </cell>
          <cell r="AK110">
            <v>8538</v>
          </cell>
          <cell r="AL110">
            <v>10406</v>
          </cell>
          <cell r="AM110">
            <v>8944</v>
          </cell>
          <cell r="AN110">
            <v>5632</v>
          </cell>
          <cell r="AO110">
            <v>11969</v>
          </cell>
          <cell r="AP110">
            <v>15812</v>
          </cell>
          <cell r="AQ110">
            <v>7977</v>
          </cell>
        </row>
        <row r="111">
          <cell r="B111">
            <v>417</v>
          </cell>
          <cell r="C111">
            <v>0</v>
          </cell>
          <cell r="D111">
            <v>0</v>
          </cell>
          <cell r="E111">
            <v>0</v>
          </cell>
          <cell r="F111">
            <v>417</v>
          </cell>
          <cell r="G111">
            <v>0</v>
          </cell>
          <cell r="H111">
            <v>417</v>
          </cell>
          <cell r="I111">
            <v>0</v>
          </cell>
          <cell r="J111">
            <v>0</v>
          </cell>
          <cell r="K111">
            <v>0</v>
          </cell>
          <cell r="L111">
            <v>0</v>
          </cell>
          <cell r="M111">
            <v>0</v>
          </cell>
          <cell r="N111">
            <v>0</v>
          </cell>
          <cell r="O111">
            <v>0</v>
          </cell>
          <cell r="P111">
            <v>417</v>
          </cell>
          <cell r="Q111">
            <v>0</v>
          </cell>
          <cell r="R111">
            <v>0</v>
          </cell>
          <cell r="S111">
            <v>0</v>
          </cell>
          <cell r="T111">
            <v>417</v>
          </cell>
          <cell r="U111">
            <v>0</v>
          </cell>
          <cell r="V111">
            <v>417</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row>
        <row r="112">
          <cell r="B112">
            <v>21478</v>
          </cell>
          <cell r="C112">
            <v>398</v>
          </cell>
          <cell r="D112">
            <v>1189</v>
          </cell>
          <cell r="E112">
            <v>724</v>
          </cell>
          <cell r="F112">
            <v>19167</v>
          </cell>
          <cell r="G112">
            <v>805</v>
          </cell>
          <cell r="H112">
            <v>1549</v>
          </cell>
          <cell r="I112">
            <v>850</v>
          </cell>
          <cell r="J112">
            <v>2266</v>
          </cell>
          <cell r="K112">
            <v>2389</v>
          </cell>
          <cell r="L112">
            <v>2233</v>
          </cell>
          <cell r="M112">
            <v>3414</v>
          </cell>
          <cell r="N112">
            <v>3318</v>
          </cell>
          <cell r="O112">
            <v>2343</v>
          </cell>
          <cell r="P112">
            <v>17101</v>
          </cell>
          <cell r="Q112">
            <v>398</v>
          </cell>
          <cell r="R112">
            <v>1189</v>
          </cell>
          <cell r="S112">
            <v>724</v>
          </cell>
          <cell r="T112">
            <v>14790</v>
          </cell>
          <cell r="U112">
            <v>420</v>
          </cell>
          <cell r="V112">
            <v>1549</v>
          </cell>
          <cell r="W112">
            <v>455</v>
          </cell>
          <cell r="X112">
            <v>1040</v>
          </cell>
          <cell r="Y112">
            <v>2389</v>
          </cell>
          <cell r="Z112">
            <v>1779</v>
          </cell>
          <cell r="AA112">
            <v>2422</v>
          </cell>
          <cell r="AB112">
            <v>2908</v>
          </cell>
          <cell r="AC112">
            <v>1828</v>
          </cell>
          <cell r="AD112">
            <v>4377</v>
          </cell>
          <cell r="AE112">
            <v>0</v>
          </cell>
          <cell r="AF112">
            <v>0</v>
          </cell>
          <cell r="AG112">
            <v>0</v>
          </cell>
          <cell r="AH112">
            <v>4377</v>
          </cell>
          <cell r="AI112">
            <v>385</v>
          </cell>
          <cell r="AJ112">
            <v>0</v>
          </cell>
          <cell r="AK112">
            <v>395</v>
          </cell>
          <cell r="AL112">
            <v>1226</v>
          </cell>
          <cell r="AM112">
            <v>0</v>
          </cell>
          <cell r="AN112">
            <v>454</v>
          </cell>
          <cell r="AO112">
            <v>992</v>
          </cell>
          <cell r="AP112">
            <v>410</v>
          </cell>
          <cell r="AQ112">
            <v>515</v>
          </cell>
        </row>
        <row r="113">
          <cell r="B113">
            <v>11799</v>
          </cell>
          <cell r="C113">
            <v>0</v>
          </cell>
          <cell r="D113">
            <v>3381</v>
          </cell>
          <cell r="E113">
            <v>0</v>
          </cell>
          <cell r="F113">
            <v>8418</v>
          </cell>
          <cell r="G113">
            <v>518</v>
          </cell>
          <cell r="H113">
            <v>348</v>
          </cell>
          <cell r="I113">
            <v>0</v>
          </cell>
          <cell r="J113">
            <v>539</v>
          </cell>
          <cell r="K113">
            <v>697</v>
          </cell>
          <cell r="L113">
            <v>415</v>
          </cell>
          <cell r="M113">
            <v>2935</v>
          </cell>
          <cell r="N113">
            <v>2966</v>
          </cell>
          <cell r="O113">
            <v>0</v>
          </cell>
          <cell r="P113">
            <v>5517</v>
          </cell>
          <cell r="Q113">
            <v>0</v>
          </cell>
          <cell r="R113">
            <v>0</v>
          </cell>
          <cell r="S113">
            <v>0</v>
          </cell>
          <cell r="T113">
            <v>5517</v>
          </cell>
          <cell r="U113">
            <v>518</v>
          </cell>
          <cell r="V113">
            <v>0</v>
          </cell>
          <cell r="W113">
            <v>0</v>
          </cell>
          <cell r="X113">
            <v>539</v>
          </cell>
          <cell r="Y113">
            <v>697</v>
          </cell>
          <cell r="Z113">
            <v>415</v>
          </cell>
          <cell r="AA113">
            <v>1869</v>
          </cell>
          <cell r="AB113">
            <v>1479</v>
          </cell>
          <cell r="AC113">
            <v>0</v>
          </cell>
          <cell r="AD113">
            <v>6282</v>
          </cell>
          <cell r="AE113">
            <v>0</v>
          </cell>
          <cell r="AF113">
            <v>3381</v>
          </cell>
          <cell r="AG113">
            <v>0</v>
          </cell>
          <cell r="AH113">
            <v>2901</v>
          </cell>
          <cell r="AI113">
            <v>0</v>
          </cell>
          <cell r="AJ113">
            <v>348</v>
          </cell>
          <cell r="AK113">
            <v>0</v>
          </cell>
          <cell r="AL113">
            <v>0</v>
          </cell>
          <cell r="AM113">
            <v>0</v>
          </cell>
          <cell r="AN113">
            <v>0</v>
          </cell>
          <cell r="AO113">
            <v>1066</v>
          </cell>
          <cell r="AP113">
            <v>1487</v>
          </cell>
          <cell r="AQ113">
            <v>0</v>
          </cell>
        </row>
        <row r="115">
          <cell r="B115">
            <v>0.82686654272338722</v>
          </cell>
          <cell r="C115">
            <v>0.81155290611028319</v>
          </cell>
          <cell r="D115">
            <v>0.8631859902454011</v>
          </cell>
          <cell r="E115">
            <v>0.80908454755169812</v>
          </cell>
          <cell r="F115">
            <v>0.82754467630951412</v>
          </cell>
          <cell r="G115">
            <v>0.86421628524671334</v>
          </cell>
          <cell r="H115">
            <v>0.83339694174216417</v>
          </cell>
          <cell r="I115">
            <v>0.81559624524171315</v>
          </cell>
          <cell r="J115">
            <v>0.83668801372833079</v>
          </cell>
          <cell r="K115">
            <v>0.82804444869280003</v>
          </cell>
          <cell r="L115">
            <v>0.80713279723771481</v>
          </cell>
          <cell r="M115">
            <v>0.81783361807724841</v>
          </cell>
          <cell r="N115">
            <v>0.83255395319872694</v>
          </cell>
          <cell r="O115">
            <v>0.83993883559560056</v>
          </cell>
          <cell r="P115">
            <v>0.83540382760069165</v>
          </cell>
          <cell r="Q115">
            <v>0.83395522388059706</v>
          </cell>
          <cell r="R115">
            <v>0.92740887642754566</v>
          </cell>
          <cell r="S115">
            <v>0.8092095654231376</v>
          </cell>
          <cell r="T115">
            <v>0.83479678338298935</v>
          </cell>
          <cell r="U115">
            <v>0.91043721672460898</v>
          </cell>
          <cell r="V115">
            <v>0.88421358521117577</v>
          </cell>
          <cell r="W115">
            <v>0.80554888877628172</v>
          </cell>
          <cell r="X115">
            <v>0.80610458142007879</v>
          </cell>
          <cell r="Y115">
            <v>0.78744838332735323</v>
          </cell>
          <cell r="Z115">
            <v>0.84570809494418642</v>
          </cell>
          <cell r="AA115">
            <v>0.80396505927087014</v>
          </cell>
          <cell r="AB115">
            <v>0.8287482376726909</v>
          </cell>
          <cell r="AC115">
            <v>0.88025869315467775</v>
          </cell>
          <cell r="AD115">
            <v>0.81785752931377287</v>
          </cell>
          <cell r="AE115">
            <v>0.7892885159388594</v>
          </cell>
          <cell r="AF115">
            <v>0.78092151366503149</v>
          </cell>
          <cell r="AG115">
            <v>0.80899271549009522</v>
          </cell>
          <cell r="AH115">
            <v>0.81991102172315511</v>
          </cell>
          <cell r="AI115">
            <v>0.82304352893188037</v>
          </cell>
          <cell r="AJ115">
            <v>0.78463713696479542</v>
          </cell>
          <cell r="AK115">
            <v>0.82572383073496658</v>
          </cell>
          <cell r="AL115">
            <v>0.8651158875357764</v>
          </cell>
          <cell r="AM115">
            <v>0.868913173251465</v>
          </cell>
          <cell r="AN115">
            <v>0.76329764986381166</v>
          </cell>
          <cell r="AO115">
            <v>0.8340018660304479</v>
          </cell>
          <cell r="AP115">
            <v>0.83679999060685584</v>
          </cell>
          <cell r="AQ115">
            <v>0.79529565051587892</v>
          </cell>
        </row>
        <row r="116">
          <cell r="B116">
            <v>0.17313345727661278</v>
          </cell>
          <cell r="C116">
            <v>0.18844709388971681</v>
          </cell>
          <cell r="D116">
            <v>0.1368140097545989</v>
          </cell>
          <cell r="E116">
            <v>0.19091545244830188</v>
          </cell>
          <cell r="F116">
            <v>0.17245532369048588</v>
          </cell>
          <cell r="G116">
            <v>0.13578371475328666</v>
          </cell>
          <cell r="H116">
            <v>0.16660305825783583</v>
          </cell>
          <cell r="I116">
            <v>0.18440375475828685</v>
          </cell>
          <cell r="J116">
            <v>0.16331198627166921</v>
          </cell>
          <cell r="K116">
            <v>0.17195555130719997</v>
          </cell>
          <cell r="L116">
            <v>0.19286720276228519</v>
          </cell>
          <cell r="M116">
            <v>0.18216638192275159</v>
          </cell>
          <cell r="N116">
            <v>0.16744604680127306</v>
          </cell>
          <cell r="O116">
            <v>0.16006116440439944</v>
          </cell>
          <cell r="P116">
            <v>0.16459617239930835</v>
          </cell>
          <cell r="Q116">
            <v>0.16604477611940294</v>
          </cell>
          <cell r="R116">
            <v>7.2591123572454341E-2</v>
          </cell>
          <cell r="S116">
            <v>0.1907904345768624</v>
          </cell>
          <cell r="T116">
            <v>0.16520321661701065</v>
          </cell>
          <cell r="U116">
            <v>8.9562783275391022E-2</v>
          </cell>
          <cell r="V116">
            <v>0.11578641478882423</v>
          </cell>
          <cell r="W116">
            <v>0.19445111122371828</v>
          </cell>
          <cell r="X116">
            <v>0.19389541857992121</v>
          </cell>
          <cell r="Y116">
            <v>0.21255161667264677</v>
          </cell>
          <cell r="Z116">
            <v>0.15429190505581358</v>
          </cell>
          <cell r="AA116">
            <v>0.19603494072912986</v>
          </cell>
          <cell r="AB116">
            <v>0.1712517623273091</v>
          </cell>
          <cell r="AC116">
            <v>0.11974130684532225</v>
          </cell>
          <cell r="AD116">
            <v>0.18214247068622713</v>
          </cell>
          <cell r="AE116">
            <v>0.2107114840611406</v>
          </cell>
          <cell r="AF116">
            <v>0.21907848633496851</v>
          </cell>
          <cell r="AG116">
            <v>0.19100728450990478</v>
          </cell>
          <cell r="AH116">
            <v>0.18008897827684489</v>
          </cell>
          <cell r="AI116">
            <v>0.17695647106811963</v>
          </cell>
          <cell r="AJ116">
            <v>0.21536286303520458</v>
          </cell>
          <cell r="AK116">
            <v>0.17427616926503342</v>
          </cell>
          <cell r="AL116">
            <v>0.1348841124642236</v>
          </cell>
          <cell r="AM116">
            <v>0.131086826748535</v>
          </cell>
          <cell r="AN116">
            <v>0.23670235013618834</v>
          </cell>
          <cell r="AO116">
            <v>0.1659981339695521</v>
          </cell>
          <cell r="AP116">
            <v>0.16320000939314416</v>
          </cell>
          <cell r="AQ116">
            <v>0.20470434948412108</v>
          </cell>
        </row>
        <row r="118">
          <cell r="B118" t="str">
            <v>OK</v>
          </cell>
          <cell r="C118" t="str">
            <v>OK</v>
          </cell>
          <cell r="D118" t="str">
            <v>OK</v>
          </cell>
          <cell r="E118" t="str">
            <v>OK</v>
          </cell>
          <cell r="F118" t="str">
            <v>OK</v>
          </cell>
          <cell r="G118" t="str">
            <v>OK</v>
          </cell>
          <cell r="H118" t="str">
            <v>OK</v>
          </cell>
          <cell r="I118" t="str">
            <v>OK</v>
          </cell>
          <cell r="J118" t="str">
            <v>OK</v>
          </cell>
          <cell r="K118" t="str">
            <v>OK</v>
          </cell>
          <cell r="L118" t="str">
            <v>OK</v>
          </cell>
          <cell r="M118" t="str">
            <v>OK</v>
          </cell>
          <cell r="N118" t="str">
            <v>OK</v>
          </cell>
          <cell r="O118" t="str">
            <v>OK</v>
          </cell>
          <cell r="P118" t="str">
            <v>OK</v>
          </cell>
          <cell r="Q118" t="str">
            <v>OK</v>
          </cell>
          <cell r="R118" t="str">
            <v>OK</v>
          </cell>
          <cell r="S118" t="str">
            <v>OK</v>
          </cell>
          <cell r="T118" t="str">
            <v>OK</v>
          </cell>
          <cell r="U118" t="str">
            <v>OK</v>
          </cell>
          <cell r="V118" t="str">
            <v>OK</v>
          </cell>
          <cell r="W118" t="str">
            <v>OK</v>
          </cell>
          <cell r="X118" t="str">
            <v>OK</v>
          </cell>
          <cell r="Y118" t="str">
            <v>OK</v>
          </cell>
          <cell r="Z118" t="str">
            <v>OK</v>
          </cell>
          <cell r="AA118" t="str">
            <v>OK</v>
          </cell>
          <cell r="AB118" t="str">
            <v>OK</v>
          </cell>
          <cell r="AC118" t="str">
            <v>OK</v>
          </cell>
          <cell r="AD118" t="str">
            <v>OK</v>
          </cell>
          <cell r="AE118" t="str">
            <v>OK</v>
          </cell>
          <cell r="AF118" t="str">
            <v>OK</v>
          </cell>
          <cell r="AG118" t="str">
            <v>OK</v>
          </cell>
          <cell r="AH118" t="str">
            <v>OK</v>
          </cell>
          <cell r="AI118" t="str">
            <v>OK</v>
          </cell>
          <cell r="AJ118" t="str">
            <v>OK</v>
          </cell>
          <cell r="AK118" t="str">
            <v>OK</v>
          </cell>
          <cell r="AL118" t="str">
            <v>OK</v>
          </cell>
          <cell r="AM118" t="str">
            <v>OK</v>
          </cell>
          <cell r="AN118" t="str">
            <v>OK</v>
          </cell>
          <cell r="AO118" t="str">
            <v>OK</v>
          </cell>
          <cell r="AP118" t="str">
            <v>OK</v>
          </cell>
          <cell r="AQ118" t="str">
            <v>OK</v>
          </cell>
        </row>
        <row r="121">
          <cell r="B121">
            <v>286411</v>
          </cell>
          <cell r="C121">
            <v>0</v>
          </cell>
          <cell r="D121">
            <v>260639</v>
          </cell>
          <cell r="E121">
            <v>344</v>
          </cell>
          <cell r="F121">
            <v>25428</v>
          </cell>
          <cell r="G121">
            <v>2319</v>
          </cell>
          <cell r="H121">
            <v>4044</v>
          </cell>
          <cell r="I121">
            <v>478</v>
          </cell>
          <cell r="J121">
            <v>2858</v>
          </cell>
          <cell r="K121">
            <v>1391</v>
          </cell>
          <cell r="L121">
            <v>2643</v>
          </cell>
          <cell r="M121">
            <v>3457</v>
          </cell>
          <cell r="N121">
            <v>5556</v>
          </cell>
          <cell r="O121">
            <v>2682</v>
          </cell>
          <cell r="P121">
            <v>129316</v>
          </cell>
          <cell r="Q121">
            <v>0</v>
          </cell>
          <cell r="R121">
            <v>115451</v>
          </cell>
          <cell r="S121">
            <v>344</v>
          </cell>
          <cell r="T121">
            <v>13521</v>
          </cell>
          <cell r="U121">
            <v>1400</v>
          </cell>
          <cell r="V121">
            <v>2326</v>
          </cell>
          <cell r="W121">
            <v>478</v>
          </cell>
          <cell r="X121">
            <v>869</v>
          </cell>
          <cell r="Y121">
            <v>940</v>
          </cell>
          <cell r="Z121">
            <v>1393</v>
          </cell>
          <cell r="AA121">
            <v>987</v>
          </cell>
          <cell r="AB121">
            <v>3250</v>
          </cell>
          <cell r="AC121">
            <v>1878</v>
          </cell>
          <cell r="AD121">
            <v>157095</v>
          </cell>
          <cell r="AE121">
            <v>0</v>
          </cell>
          <cell r="AF121">
            <v>145188</v>
          </cell>
          <cell r="AG121">
            <v>0</v>
          </cell>
          <cell r="AH121">
            <v>11907</v>
          </cell>
          <cell r="AI121">
            <v>919</v>
          </cell>
          <cell r="AJ121">
            <v>1718</v>
          </cell>
          <cell r="AK121">
            <v>0</v>
          </cell>
          <cell r="AL121">
            <v>1989</v>
          </cell>
          <cell r="AM121">
            <v>451</v>
          </cell>
          <cell r="AN121">
            <v>1250</v>
          </cell>
          <cell r="AO121">
            <v>2470</v>
          </cell>
          <cell r="AP121">
            <v>2306</v>
          </cell>
          <cell r="AQ121">
            <v>804</v>
          </cell>
        </row>
        <row r="122">
          <cell r="B122">
            <v>86480</v>
          </cell>
          <cell r="C122">
            <v>0</v>
          </cell>
          <cell r="D122">
            <v>82254</v>
          </cell>
          <cell r="E122">
            <v>0</v>
          </cell>
          <cell r="F122">
            <v>4226</v>
          </cell>
          <cell r="G122">
            <v>436</v>
          </cell>
          <cell r="H122">
            <v>607</v>
          </cell>
          <cell r="I122">
            <v>0</v>
          </cell>
          <cell r="J122">
            <v>561</v>
          </cell>
          <cell r="K122">
            <v>451</v>
          </cell>
          <cell r="L122">
            <v>391</v>
          </cell>
          <cell r="M122">
            <v>0</v>
          </cell>
          <cell r="N122">
            <v>1359</v>
          </cell>
          <cell r="O122">
            <v>421</v>
          </cell>
          <cell r="P122">
            <v>27868</v>
          </cell>
          <cell r="Q122">
            <v>0</v>
          </cell>
          <cell r="R122">
            <v>27868</v>
          </cell>
          <cell r="S122">
            <v>0</v>
          </cell>
          <cell r="T122">
            <v>0</v>
          </cell>
          <cell r="U122">
            <v>0</v>
          </cell>
          <cell r="V122">
            <v>0</v>
          </cell>
          <cell r="W122">
            <v>0</v>
          </cell>
          <cell r="X122">
            <v>0</v>
          </cell>
          <cell r="Y122">
            <v>0</v>
          </cell>
          <cell r="Z122">
            <v>0</v>
          </cell>
          <cell r="AA122">
            <v>0</v>
          </cell>
          <cell r="AB122">
            <v>0</v>
          </cell>
          <cell r="AC122">
            <v>0</v>
          </cell>
          <cell r="AD122">
            <v>58612</v>
          </cell>
          <cell r="AE122">
            <v>0</v>
          </cell>
          <cell r="AF122">
            <v>54386</v>
          </cell>
          <cell r="AG122">
            <v>0</v>
          </cell>
          <cell r="AH122">
            <v>4226</v>
          </cell>
          <cell r="AI122">
            <v>436</v>
          </cell>
          <cell r="AJ122">
            <v>607</v>
          </cell>
          <cell r="AK122">
            <v>0</v>
          </cell>
          <cell r="AL122">
            <v>561</v>
          </cell>
          <cell r="AM122">
            <v>451</v>
          </cell>
          <cell r="AN122">
            <v>391</v>
          </cell>
          <cell r="AO122">
            <v>0</v>
          </cell>
          <cell r="AP122">
            <v>1359</v>
          </cell>
          <cell r="AQ122">
            <v>421</v>
          </cell>
        </row>
        <row r="123">
          <cell r="B123">
            <v>181201</v>
          </cell>
          <cell r="C123">
            <v>0</v>
          </cell>
          <cell r="D123">
            <v>162634</v>
          </cell>
          <cell r="E123">
            <v>344</v>
          </cell>
          <cell r="F123">
            <v>18223</v>
          </cell>
          <cell r="G123">
            <v>1403</v>
          </cell>
          <cell r="H123">
            <v>1906</v>
          </cell>
          <cell r="I123">
            <v>478</v>
          </cell>
          <cell r="J123">
            <v>1777</v>
          </cell>
          <cell r="K123">
            <v>940</v>
          </cell>
          <cell r="L123">
            <v>2252</v>
          </cell>
          <cell r="M123">
            <v>3457</v>
          </cell>
          <cell r="N123">
            <v>3749</v>
          </cell>
          <cell r="O123">
            <v>2261</v>
          </cell>
          <cell r="P123">
            <v>88605</v>
          </cell>
          <cell r="Q123">
            <v>0</v>
          </cell>
          <cell r="R123">
            <v>76629</v>
          </cell>
          <cell r="S123">
            <v>344</v>
          </cell>
          <cell r="T123">
            <v>11632</v>
          </cell>
          <cell r="U123">
            <v>920</v>
          </cell>
          <cell r="V123">
            <v>1365</v>
          </cell>
          <cell r="W123">
            <v>478</v>
          </cell>
          <cell r="X123">
            <v>869</v>
          </cell>
          <cell r="Y123">
            <v>940</v>
          </cell>
          <cell r="Z123">
            <v>1393</v>
          </cell>
          <cell r="AA123">
            <v>987</v>
          </cell>
          <cell r="AB123">
            <v>2802</v>
          </cell>
          <cell r="AC123">
            <v>1878</v>
          </cell>
          <cell r="AD123">
            <v>92596</v>
          </cell>
          <cell r="AE123">
            <v>0</v>
          </cell>
          <cell r="AF123">
            <v>86005</v>
          </cell>
          <cell r="AG123">
            <v>0</v>
          </cell>
          <cell r="AH123">
            <v>6591</v>
          </cell>
          <cell r="AI123">
            <v>483</v>
          </cell>
          <cell r="AJ123">
            <v>541</v>
          </cell>
          <cell r="AK123">
            <v>0</v>
          </cell>
          <cell r="AL123">
            <v>908</v>
          </cell>
          <cell r="AM123">
            <v>0</v>
          </cell>
          <cell r="AN123">
            <v>859</v>
          </cell>
          <cell r="AO123">
            <v>2470</v>
          </cell>
          <cell r="AP123">
            <v>947</v>
          </cell>
          <cell r="AQ123">
            <v>383</v>
          </cell>
        </row>
        <row r="124">
          <cell r="B124">
            <v>6311</v>
          </cell>
          <cell r="C124">
            <v>0</v>
          </cell>
          <cell r="D124">
            <v>4422</v>
          </cell>
          <cell r="E124">
            <v>0</v>
          </cell>
          <cell r="F124">
            <v>1889</v>
          </cell>
          <cell r="G124">
            <v>480</v>
          </cell>
          <cell r="H124">
            <v>961</v>
          </cell>
          <cell r="I124">
            <v>0</v>
          </cell>
          <cell r="J124">
            <v>0</v>
          </cell>
          <cell r="K124">
            <v>0</v>
          </cell>
          <cell r="L124">
            <v>0</v>
          </cell>
          <cell r="M124">
            <v>0</v>
          </cell>
          <cell r="N124">
            <v>448</v>
          </cell>
          <cell r="O124">
            <v>0</v>
          </cell>
          <cell r="P124">
            <v>5466</v>
          </cell>
          <cell r="Q124">
            <v>0</v>
          </cell>
          <cell r="R124">
            <v>3577</v>
          </cell>
          <cell r="S124">
            <v>0</v>
          </cell>
          <cell r="T124">
            <v>1889</v>
          </cell>
          <cell r="U124">
            <v>480</v>
          </cell>
          <cell r="V124">
            <v>961</v>
          </cell>
          <cell r="W124">
            <v>0</v>
          </cell>
          <cell r="X124">
            <v>0</v>
          </cell>
          <cell r="Y124">
            <v>0</v>
          </cell>
          <cell r="Z124">
            <v>0</v>
          </cell>
          <cell r="AA124">
            <v>0</v>
          </cell>
          <cell r="AB124">
            <v>448</v>
          </cell>
          <cell r="AC124">
            <v>0</v>
          </cell>
          <cell r="AD124">
            <v>845</v>
          </cell>
          <cell r="AE124">
            <v>0</v>
          </cell>
          <cell r="AF124">
            <v>845</v>
          </cell>
          <cell r="AG124">
            <v>0</v>
          </cell>
          <cell r="AH124">
            <v>0</v>
          </cell>
          <cell r="AI124">
            <v>0</v>
          </cell>
          <cell r="AJ124">
            <v>0</v>
          </cell>
          <cell r="AK124">
            <v>0</v>
          </cell>
          <cell r="AL124">
            <v>0</v>
          </cell>
          <cell r="AM124">
            <v>0</v>
          </cell>
          <cell r="AN124">
            <v>0</v>
          </cell>
          <cell r="AO124">
            <v>0</v>
          </cell>
          <cell r="AP124">
            <v>0</v>
          </cell>
          <cell r="AQ124">
            <v>0</v>
          </cell>
        </row>
        <row r="125">
          <cell r="B125">
            <v>803</v>
          </cell>
          <cell r="C125">
            <v>0</v>
          </cell>
          <cell r="D125">
            <v>803</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C125">
            <v>0</v>
          </cell>
          <cell r="AD125">
            <v>803</v>
          </cell>
          <cell r="AE125">
            <v>0</v>
          </cell>
          <cell r="AF125">
            <v>803</v>
          </cell>
          <cell r="AG125">
            <v>0</v>
          </cell>
          <cell r="AH125">
            <v>0</v>
          </cell>
          <cell r="AI125">
            <v>0</v>
          </cell>
          <cell r="AJ125">
            <v>0</v>
          </cell>
          <cell r="AK125">
            <v>0</v>
          </cell>
          <cell r="AL125">
            <v>0</v>
          </cell>
          <cell r="AM125">
            <v>0</v>
          </cell>
          <cell r="AN125">
            <v>0</v>
          </cell>
          <cell r="AO125">
            <v>0</v>
          </cell>
          <cell r="AP125">
            <v>0</v>
          </cell>
          <cell r="AQ125">
            <v>0</v>
          </cell>
        </row>
        <row r="126">
          <cell r="B126">
            <v>9823</v>
          </cell>
          <cell r="C126">
            <v>0</v>
          </cell>
          <cell r="D126">
            <v>9253</v>
          </cell>
          <cell r="E126">
            <v>0</v>
          </cell>
          <cell r="F126">
            <v>570</v>
          </cell>
          <cell r="G126">
            <v>0</v>
          </cell>
          <cell r="H126">
            <v>570</v>
          </cell>
          <cell r="I126">
            <v>0</v>
          </cell>
          <cell r="J126">
            <v>0</v>
          </cell>
          <cell r="K126">
            <v>0</v>
          </cell>
          <cell r="L126">
            <v>0</v>
          </cell>
          <cell r="M126">
            <v>0</v>
          </cell>
          <cell r="N126">
            <v>0</v>
          </cell>
          <cell r="O126">
            <v>0</v>
          </cell>
          <cell r="P126">
            <v>7377</v>
          </cell>
          <cell r="Q126">
            <v>0</v>
          </cell>
          <cell r="R126">
            <v>7377</v>
          </cell>
          <cell r="S126">
            <v>0</v>
          </cell>
          <cell r="T126">
            <v>0</v>
          </cell>
          <cell r="U126">
            <v>0</v>
          </cell>
          <cell r="V126">
            <v>0</v>
          </cell>
          <cell r="W126">
            <v>0</v>
          </cell>
          <cell r="X126">
            <v>0</v>
          </cell>
          <cell r="Y126">
            <v>0</v>
          </cell>
          <cell r="Z126">
            <v>0</v>
          </cell>
          <cell r="AA126">
            <v>0</v>
          </cell>
          <cell r="AB126">
            <v>0</v>
          </cell>
          <cell r="AC126">
            <v>0</v>
          </cell>
          <cell r="AD126">
            <v>2446</v>
          </cell>
          <cell r="AE126">
            <v>0</v>
          </cell>
          <cell r="AF126">
            <v>1876</v>
          </cell>
          <cell r="AG126">
            <v>0</v>
          </cell>
          <cell r="AH126">
            <v>570</v>
          </cell>
          <cell r="AI126">
            <v>0</v>
          </cell>
          <cell r="AJ126">
            <v>570</v>
          </cell>
          <cell r="AK126">
            <v>0</v>
          </cell>
          <cell r="AL126">
            <v>0</v>
          </cell>
          <cell r="AM126">
            <v>0</v>
          </cell>
          <cell r="AN126">
            <v>0</v>
          </cell>
          <cell r="AO126">
            <v>0</v>
          </cell>
          <cell r="AP126">
            <v>0</v>
          </cell>
          <cell r="AQ126">
            <v>0</v>
          </cell>
        </row>
        <row r="127">
          <cell r="B127">
            <v>1793</v>
          </cell>
          <cell r="C127">
            <v>0</v>
          </cell>
          <cell r="D127">
            <v>1273</v>
          </cell>
          <cell r="E127">
            <v>0</v>
          </cell>
          <cell r="F127">
            <v>520</v>
          </cell>
          <cell r="G127">
            <v>0</v>
          </cell>
          <cell r="H127">
            <v>0</v>
          </cell>
          <cell r="I127">
            <v>0</v>
          </cell>
          <cell r="J127">
            <v>520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0</v>
          </cell>
          <cell r="AC127">
            <v>0</v>
          </cell>
          <cell r="AD127">
            <v>1793</v>
          </cell>
          <cell r="AE127">
            <v>0</v>
          </cell>
          <cell r="AF127">
            <v>1273</v>
          </cell>
          <cell r="AG127">
            <v>0</v>
          </cell>
          <cell r="AH127">
            <v>520</v>
          </cell>
          <cell r="AI127">
            <v>0</v>
          </cell>
          <cell r="AJ127">
            <v>0</v>
          </cell>
          <cell r="AK127">
            <v>0</v>
          </cell>
          <cell r="AL127">
            <v>520</v>
          </cell>
          <cell r="AM127">
            <v>0</v>
          </cell>
          <cell r="AN127">
            <v>0</v>
          </cell>
          <cell r="AO127">
            <v>0</v>
          </cell>
          <cell r="AP127">
            <v>0</v>
          </cell>
          <cell r="AQ127">
            <v>0</v>
          </cell>
        </row>
        <row r="129">
          <cell r="B129">
            <v>0.67173403710526081</v>
          </cell>
          <cell r="C129">
            <v>0</v>
          </cell>
          <cell r="D129">
            <v>0.65930083452581834</v>
          </cell>
          <cell r="E129">
            <v>1</v>
          </cell>
          <cell r="F129">
            <v>0.80461690182059831</v>
          </cell>
          <cell r="G129">
            <v>0.76291462751495376</v>
          </cell>
          <cell r="H129">
            <v>0.72202676645242958</v>
          </cell>
          <cell r="I129">
            <v>1</v>
          </cell>
          <cell r="J129">
            <v>0.76005132591958935</v>
          </cell>
          <cell r="K129">
            <v>0.67577282530553562</v>
          </cell>
          <cell r="L129">
            <v>0.85206205069996221</v>
          </cell>
          <cell r="M129">
            <v>1</v>
          </cell>
          <cell r="N129">
            <v>0.73394675019577127</v>
          </cell>
          <cell r="O129">
            <v>0.84302759134973904</v>
          </cell>
          <cell r="P129">
            <v>0.74586032197415231</v>
          </cell>
          <cell r="Q129">
            <v>0</v>
          </cell>
          <cell r="R129">
            <v>0.71840486706872553</v>
          </cell>
          <cell r="S129">
            <v>1</v>
          </cell>
          <cell r="T129">
            <v>1</v>
          </cell>
          <cell r="U129">
            <v>1</v>
          </cell>
          <cell r="V129">
            <v>1</v>
          </cell>
          <cell r="W129">
            <v>1</v>
          </cell>
          <cell r="X129">
            <v>1</v>
          </cell>
          <cell r="Y129">
            <v>1</v>
          </cell>
          <cell r="Z129">
            <v>1</v>
          </cell>
          <cell r="AA129">
            <v>1</v>
          </cell>
          <cell r="AB129">
            <v>1</v>
          </cell>
          <cell r="AC129">
            <v>1</v>
          </cell>
          <cell r="AD129">
            <v>0.61260934746872764</v>
          </cell>
          <cell r="AE129">
            <v>0</v>
          </cell>
          <cell r="AF129">
            <v>0.61330407440679324</v>
          </cell>
          <cell r="AG129">
            <v>0</v>
          </cell>
          <cell r="AH129">
            <v>0.60384649161324322</v>
          </cell>
          <cell r="AI129">
            <v>0.5255712731229597</v>
          </cell>
          <cell r="AJ129">
            <v>0.48079161816065191</v>
          </cell>
          <cell r="AK129">
            <v>0</v>
          </cell>
          <cell r="AL129">
            <v>0.61810755616065349</v>
          </cell>
          <cell r="AM129">
            <v>0</v>
          </cell>
          <cell r="AN129">
            <v>0.68720000000000003</v>
          </cell>
          <cell r="AO129">
            <v>1</v>
          </cell>
          <cell r="AP129">
            <v>0.41066782307025151</v>
          </cell>
          <cell r="AQ129">
            <v>0.47636815920398012</v>
          </cell>
        </row>
        <row r="130">
          <cell r="B130">
            <v>0.32826596289473919</v>
          </cell>
          <cell r="C130">
            <v>1</v>
          </cell>
          <cell r="D130">
            <v>0.34069916547418166</v>
          </cell>
          <cell r="E130">
            <v>0</v>
          </cell>
          <cell r="F130">
            <v>0.19538309817940169</v>
          </cell>
          <cell r="G130">
            <v>0.23708537248504624</v>
          </cell>
          <cell r="H130">
            <v>0.27797323354757042</v>
          </cell>
          <cell r="I130">
            <v>0</v>
          </cell>
          <cell r="J130">
            <v>0.23994867408041065</v>
          </cell>
          <cell r="K130">
            <v>0.32422717469446438</v>
          </cell>
          <cell r="L130">
            <v>0.14793794930003779</v>
          </cell>
          <cell r="M130">
            <v>0</v>
          </cell>
          <cell r="N130">
            <v>0.26605324980422873</v>
          </cell>
          <cell r="O130">
            <v>0.15697240865026096</v>
          </cell>
          <cell r="P130">
            <v>0.25413967802584769</v>
          </cell>
          <cell r="Q130">
            <v>1</v>
          </cell>
          <cell r="R130">
            <v>0.28159513293127447</v>
          </cell>
          <cell r="S130">
            <v>0</v>
          </cell>
          <cell r="T130">
            <v>0</v>
          </cell>
          <cell r="U130">
            <v>0</v>
          </cell>
          <cell r="V130">
            <v>0</v>
          </cell>
          <cell r="W130">
            <v>0</v>
          </cell>
          <cell r="X130">
            <v>0</v>
          </cell>
          <cell r="Y130">
            <v>0</v>
          </cell>
          <cell r="Z130">
            <v>0</v>
          </cell>
          <cell r="AA130">
            <v>0</v>
          </cell>
          <cell r="AB130">
            <v>0</v>
          </cell>
          <cell r="AC130">
            <v>0</v>
          </cell>
          <cell r="AD130">
            <v>0.38739065253127236</v>
          </cell>
          <cell r="AE130">
            <v>1</v>
          </cell>
          <cell r="AF130">
            <v>0.38669592559320676</v>
          </cell>
          <cell r="AG130">
            <v>1</v>
          </cell>
          <cell r="AH130">
            <v>0.39615350838675678</v>
          </cell>
          <cell r="AI130">
            <v>0.4744287268770403</v>
          </cell>
          <cell r="AJ130">
            <v>0.51920838183934803</v>
          </cell>
          <cell r="AK130">
            <v>1</v>
          </cell>
          <cell r="AL130">
            <v>0.38189244383934651</v>
          </cell>
          <cell r="AM130">
            <v>1</v>
          </cell>
          <cell r="AN130">
            <v>0.31279999999999997</v>
          </cell>
          <cell r="AO130">
            <v>0</v>
          </cell>
          <cell r="AP130">
            <v>0.58933217692974849</v>
          </cell>
          <cell r="AQ130">
            <v>0.52363184079601988</v>
          </cell>
        </row>
        <row r="132">
          <cell r="B132" t="str">
            <v>OK</v>
          </cell>
          <cell r="C132" t="str">
            <v>OK</v>
          </cell>
          <cell r="D132" t="str">
            <v>OK</v>
          </cell>
          <cell r="E132" t="str">
            <v>OK</v>
          </cell>
          <cell r="F132" t="str">
            <v>OK</v>
          </cell>
          <cell r="G132" t="str">
            <v>OK</v>
          </cell>
          <cell r="H132" t="str">
            <v>OK</v>
          </cell>
          <cell r="I132" t="str">
            <v>OK</v>
          </cell>
          <cell r="J132" t="str">
            <v>OK</v>
          </cell>
          <cell r="K132" t="str">
            <v>OK</v>
          </cell>
          <cell r="L132" t="str">
            <v>OK</v>
          </cell>
          <cell r="M132" t="str">
            <v>OK</v>
          </cell>
          <cell r="N132" t="str">
            <v>OK</v>
          </cell>
          <cell r="O132" t="str">
            <v>OK</v>
          </cell>
          <cell r="P132" t="str">
            <v>OK</v>
          </cell>
          <cell r="Q132" t="str">
            <v>OK</v>
          </cell>
          <cell r="R132" t="str">
            <v>OK</v>
          </cell>
          <cell r="S132" t="str">
            <v>OK</v>
          </cell>
          <cell r="T132" t="str">
            <v>OK</v>
          </cell>
          <cell r="U132" t="str">
            <v>OK</v>
          </cell>
          <cell r="V132" t="str">
            <v>OK</v>
          </cell>
          <cell r="W132" t="str">
            <v>OK</v>
          </cell>
          <cell r="X132" t="str">
            <v>OK</v>
          </cell>
          <cell r="Y132" t="str">
            <v>OK</v>
          </cell>
          <cell r="Z132" t="str">
            <v>OK</v>
          </cell>
          <cell r="AA132" t="str">
            <v>OK</v>
          </cell>
          <cell r="AB132" t="str">
            <v>OK</v>
          </cell>
          <cell r="AC132" t="str">
            <v>OK</v>
          </cell>
          <cell r="AD132" t="str">
            <v>OK</v>
          </cell>
          <cell r="AE132" t="str">
            <v>OK</v>
          </cell>
          <cell r="AF132" t="str">
            <v>OK</v>
          </cell>
          <cell r="AG132" t="str">
            <v>OK</v>
          </cell>
          <cell r="AH132" t="str">
            <v>OK</v>
          </cell>
          <cell r="AI132" t="str">
            <v>OK</v>
          </cell>
          <cell r="AJ132" t="str">
            <v>OK</v>
          </cell>
          <cell r="AK132" t="str">
            <v>OK</v>
          </cell>
          <cell r="AL132" t="str">
            <v>OK</v>
          </cell>
          <cell r="AM132" t="str">
            <v>OK</v>
          </cell>
          <cell r="AN132" t="str">
            <v>OK</v>
          </cell>
          <cell r="AO132" t="str">
            <v>OK</v>
          </cell>
          <cell r="AP132" t="str">
            <v>OK</v>
          </cell>
          <cell r="AQ132" t="str">
            <v>OK</v>
          </cell>
        </row>
        <row r="135">
          <cell r="B135">
            <v>98068</v>
          </cell>
          <cell r="C135">
            <v>3554</v>
          </cell>
          <cell r="D135">
            <v>0</v>
          </cell>
          <cell r="E135">
            <v>1059</v>
          </cell>
          <cell r="F135">
            <v>93455</v>
          </cell>
          <cell r="G135">
            <v>5863</v>
          </cell>
          <cell r="H135">
            <v>12973</v>
          </cell>
          <cell r="I135">
            <v>11958</v>
          </cell>
          <cell r="J135">
            <v>6938</v>
          </cell>
          <cell r="K135">
            <v>9797</v>
          </cell>
          <cell r="L135">
            <v>11411</v>
          </cell>
          <cell r="M135">
            <v>6745</v>
          </cell>
          <cell r="N135">
            <v>18131</v>
          </cell>
          <cell r="O135">
            <v>9639</v>
          </cell>
          <cell r="P135">
            <v>45723</v>
          </cell>
          <cell r="Q135">
            <v>1130</v>
          </cell>
          <cell r="R135">
            <v>0</v>
          </cell>
          <cell r="S135">
            <v>722</v>
          </cell>
          <cell r="T135">
            <v>43871</v>
          </cell>
          <cell r="U135">
            <v>947</v>
          </cell>
          <cell r="V135">
            <v>7221</v>
          </cell>
          <cell r="W135">
            <v>4427</v>
          </cell>
          <cell r="X135">
            <v>4580</v>
          </cell>
          <cell r="Y135">
            <v>4702</v>
          </cell>
          <cell r="Z135">
            <v>5922</v>
          </cell>
          <cell r="AA135">
            <v>3416</v>
          </cell>
          <cell r="AB135">
            <v>8597</v>
          </cell>
          <cell r="AC135">
            <v>4059</v>
          </cell>
          <cell r="AD135">
            <v>52345</v>
          </cell>
          <cell r="AE135">
            <v>2424</v>
          </cell>
          <cell r="AF135">
            <v>0</v>
          </cell>
          <cell r="AG135">
            <v>337</v>
          </cell>
          <cell r="AH135">
            <v>49584</v>
          </cell>
          <cell r="AI135">
            <v>4916</v>
          </cell>
          <cell r="AJ135">
            <v>5752</v>
          </cell>
          <cell r="AK135">
            <v>7531</v>
          </cell>
          <cell r="AL135">
            <v>2358</v>
          </cell>
          <cell r="AM135">
            <v>5095</v>
          </cell>
          <cell r="AN135">
            <v>5489</v>
          </cell>
          <cell r="AO135">
            <v>3329</v>
          </cell>
          <cell r="AP135">
            <v>9534</v>
          </cell>
          <cell r="AQ135">
            <v>5580</v>
          </cell>
        </row>
        <row r="136">
          <cell r="B136">
            <v>5815</v>
          </cell>
          <cell r="C136">
            <v>0</v>
          </cell>
          <cell r="D136">
            <v>0</v>
          </cell>
          <cell r="E136">
            <v>0</v>
          </cell>
          <cell r="F136">
            <v>5815</v>
          </cell>
          <cell r="G136">
            <v>565</v>
          </cell>
          <cell r="H136">
            <v>510</v>
          </cell>
          <cell r="I136">
            <v>970</v>
          </cell>
          <cell r="J136">
            <v>0</v>
          </cell>
          <cell r="K136">
            <v>981</v>
          </cell>
          <cell r="L136">
            <v>620</v>
          </cell>
          <cell r="M136">
            <v>0</v>
          </cell>
          <cell r="N136">
            <v>1207</v>
          </cell>
          <cell r="O136">
            <v>962</v>
          </cell>
          <cell r="P136">
            <v>2090</v>
          </cell>
          <cell r="Q136">
            <v>0</v>
          </cell>
          <cell r="R136">
            <v>0</v>
          </cell>
          <cell r="S136">
            <v>0</v>
          </cell>
          <cell r="T136">
            <v>2090</v>
          </cell>
          <cell r="U136">
            <v>0</v>
          </cell>
          <cell r="V136">
            <v>510</v>
          </cell>
          <cell r="W136">
            <v>0</v>
          </cell>
          <cell r="X136">
            <v>0</v>
          </cell>
          <cell r="Y136">
            <v>981</v>
          </cell>
          <cell r="Z136">
            <v>0</v>
          </cell>
          <cell r="AA136">
            <v>0</v>
          </cell>
          <cell r="AB136">
            <v>599</v>
          </cell>
          <cell r="AC136">
            <v>0</v>
          </cell>
          <cell r="AD136">
            <v>3725</v>
          </cell>
          <cell r="AE136">
            <v>0</v>
          </cell>
          <cell r="AF136">
            <v>0</v>
          </cell>
          <cell r="AG136">
            <v>0</v>
          </cell>
          <cell r="AH136">
            <v>3725</v>
          </cell>
          <cell r="AI136">
            <v>565</v>
          </cell>
          <cell r="AJ136">
            <v>0</v>
          </cell>
          <cell r="AK136">
            <v>970</v>
          </cell>
          <cell r="AL136">
            <v>0</v>
          </cell>
          <cell r="AM136">
            <v>0</v>
          </cell>
          <cell r="AN136">
            <v>620</v>
          </cell>
          <cell r="AO136">
            <v>0</v>
          </cell>
          <cell r="AP136">
            <v>608</v>
          </cell>
          <cell r="AQ136">
            <v>962</v>
          </cell>
        </row>
        <row r="137">
          <cell r="B137">
            <v>3360</v>
          </cell>
          <cell r="C137">
            <v>0</v>
          </cell>
          <cell r="D137">
            <v>0</v>
          </cell>
          <cell r="E137">
            <v>0</v>
          </cell>
          <cell r="F137">
            <v>3360</v>
          </cell>
          <cell r="G137">
            <v>0</v>
          </cell>
          <cell r="H137">
            <v>515</v>
          </cell>
          <cell r="I137">
            <v>434</v>
          </cell>
          <cell r="J137">
            <v>0</v>
          </cell>
          <cell r="K137">
            <v>0</v>
          </cell>
          <cell r="L137">
            <v>470</v>
          </cell>
          <cell r="M137">
            <v>423</v>
          </cell>
          <cell r="N137">
            <v>1017</v>
          </cell>
          <cell r="O137">
            <v>501</v>
          </cell>
          <cell r="P137">
            <v>1923</v>
          </cell>
          <cell r="Q137">
            <v>0</v>
          </cell>
          <cell r="R137">
            <v>0</v>
          </cell>
          <cell r="S137">
            <v>0</v>
          </cell>
          <cell r="T137">
            <v>1923</v>
          </cell>
          <cell r="U137">
            <v>0</v>
          </cell>
          <cell r="V137">
            <v>515</v>
          </cell>
          <cell r="W137">
            <v>434</v>
          </cell>
          <cell r="X137">
            <v>0</v>
          </cell>
          <cell r="Y137">
            <v>0</v>
          </cell>
          <cell r="Z137">
            <v>470</v>
          </cell>
          <cell r="AA137">
            <v>0</v>
          </cell>
          <cell r="AB137">
            <v>504</v>
          </cell>
          <cell r="AC137">
            <v>0</v>
          </cell>
          <cell r="AD137">
            <v>1437</v>
          </cell>
          <cell r="AE137">
            <v>0</v>
          </cell>
          <cell r="AF137">
            <v>0</v>
          </cell>
          <cell r="AG137">
            <v>0</v>
          </cell>
          <cell r="AH137">
            <v>1437</v>
          </cell>
          <cell r="AI137">
            <v>0</v>
          </cell>
          <cell r="AJ137">
            <v>0</v>
          </cell>
          <cell r="AK137">
            <v>0</v>
          </cell>
          <cell r="AL137">
            <v>0</v>
          </cell>
          <cell r="AM137">
            <v>0</v>
          </cell>
          <cell r="AN137">
            <v>0</v>
          </cell>
          <cell r="AO137">
            <v>423</v>
          </cell>
          <cell r="AP137">
            <v>513</v>
          </cell>
          <cell r="AQ137">
            <v>501</v>
          </cell>
        </row>
        <row r="138">
          <cell r="B138">
            <v>27965</v>
          </cell>
          <cell r="C138">
            <v>488</v>
          </cell>
          <cell r="D138">
            <v>0</v>
          </cell>
          <cell r="E138">
            <v>728</v>
          </cell>
          <cell r="F138">
            <v>26749</v>
          </cell>
          <cell r="G138">
            <v>867</v>
          </cell>
          <cell r="H138">
            <v>3750</v>
          </cell>
          <cell r="I138">
            <v>3151</v>
          </cell>
          <cell r="J138">
            <v>1550</v>
          </cell>
          <cell r="K138">
            <v>5466</v>
          </cell>
          <cell r="L138">
            <v>2853</v>
          </cell>
          <cell r="M138">
            <v>672</v>
          </cell>
          <cell r="N138">
            <v>6996</v>
          </cell>
          <cell r="O138">
            <v>1444</v>
          </cell>
          <cell r="P138">
            <v>13436</v>
          </cell>
          <cell r="Q138">
            <v>488</v>
          </cell>
          <cell r="R138">
            <v>0</v>
          </cell>
          <cell r="S138">
            <v>391</v>
          </cell>
          <cell r="T138">
            <v>12557</v>
          </cell>
          <cell r="U138">
            <v>438</v>
          </cell>
          <cell r="V138">
            <v>3293</v>
          </cell>
          <cell r="W138">
            <v>545</v>
          </cell>
          <cell r="X138">
            <v>1550</v>
          </cell>
          <cell r="Y138">
            <v>1544</v>
          </cell>
          <cell r="Z138">
            <v>1079</v>
          </cell>
          <cell r="AA138">
            <v>672</v>
          </cell>
          <cell r="AB138">
            <v>3436</v>
          </cell>
          <cell r="AC138">
            <v>0</v>
          </cell>
          <cell r="AD138">
            <v>14529</v>
          </cell>
          <cell r="AE138">
            <v>0</v>
          </cell>
          <cell r="AF138">
            <v>0</v>
          </cell>
          <cell r="AG138">
            <v>337</v>
          </cell>
          <cell r="AH138">
            <v>14192</v>
          </cell>
          <cell r="AI138">
            <v>429</v>
          </cell>
          <cell r="AJ138">
            <v>457</v>
          </cell>
          <cell r="AK138">
            <v>2606</v>
          </cell>
          <cell r="AL138">
            <v>0</v>
          </cell>
          <cell r="AM138">
            <v>3922</v>
          </cell>
          <cell r="AN138">
            <v>1774</v>
          </cell>
          <cell r="AO138">
            <v>0</v>
          </cell>
          <cell r="AP138">
            <v>3560</v>
          </cell>
          <cell r="AQ138">
            <v>1444</v>
          </cell>
        </row>
        <row r="139">
          <cell r="B139">
            <v>568</v>
          </cell>
          <cell r="C139">
            <v>0</v>
          </cell>
          <cell r="D139">
            <v>0</v>
          </cell>
          <cell r="E139">
            <v>0</v>
          </cell>
          <cell r="F139">
            <v>568</v>
          </cell>
          <cell r="G139">
            <v>0</v>
          </cell>
          <cell r="H139">
            <v>0</v>
          </cell>
          <cell r="I139">
            <v>0</v>
          </cell>
          <cell r="J139">
            <v>0</v>
          </cell>
          <cell r="K139">
            <v>0</v>
          </cell>
          <cell r="L139">
            <v>0</v>
          </cell>
          <cell r="M139">
            <v>0</v>
          </cell>
          <cell r="N139">
            <v>0</v>
          </cell>
          <cell r="O139">
            <v>568</v>
          </cell>
          <cell r="P139">
            <v>568</v>
          </cell>
          <cell r="Q139">
            <v>0</v>
          </cell>
          <cell r="R139">
            <v>0</v>
          </cell>
          <cell r="S139">
            <v>0</v>
          </cell>
          <cell r="T139">
            <v>568</v>
          </cell>
          <cell r="U139">
            <v>0</v>
          </cell>
          <cell r="V139">
            <v>0</v>
          </cell>
          <cell r="W139">
            <v>0</v>
          </cell>
          <cell r="X139">
            <v>0</v>
          </cell>
          <cell r="Y139">
            <v>0</v>
          </cell>
          <cell r="Z139">
            <v>0</v>
          </cell>
          <cell r="AA139">
            <v>0</v>
          </cell>
          <cell r="AB139">
            <v>0</v>
          </cell>
          <cell r="AC139">
            <v>568</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row>
        <row r="140">
          <cell r="B140">
            <v>60360</v>
          </cell>
          <cell r="C140">
            <v>3066</v>
          </cell>
          <cell r="D140">
            <v>0</v>
          </cell>
          <cell r="E140">
            <v>331</v>
          </cell>
          <cell r="F140">
            <v>56963</v>
          </cell>
          <cell r="G140">
            <v>4431</v>
          </cell>
          <cell r="H140">
            <v>8198</v>
          </cell>
          <cell r="I140">
            <v>7403</v>
          </cell>
          <cell r="J140">
            <v>5388</v>
          </cell>
          <cell r="K140">
            <v>3350</v>
          </cell>
          <cell r="L140">
            <v>7468</v>
          </cell>
          <cell r="M140">
            <v>5650</v>
          </cell>
          <cell r="N140">
            <v>8911</v>
          </cell>
          <cell r="O140">
            <v>6164</v>
          </cell>
          <cell r="P140">
            <v>27706</v>
          </cell>
          <cell r="Q140">
            <v>642</v>
          </cell>
          <cell r="R140">
            <v>0</v>
          </cell>
          <cell r="S140">
            <v>331</v>
          </cell>
          <cell r="T140">
            <v>26733</v>
          </cell>
          <cell r="U140">
            <v>509</v>
          </cell>
          <cell r="V140">
            <v>2903</v>
          </cell>
          <cell r="W140">
            <v>3448</v>
          </cell>
          <cell r="X140">
            <v>3030</v>
          </cell>
          <cell r="Y140">
            <v>2177</v>
          </cell>
          <cell r="Z140">
            <v>4373</v>
          </cell>
          <cell r="AA140">
            <v>2744</v>
          </cell>
          <cell r="AB140">
            <v>4058</v>
          </cell>
          <cell r="AC140">
            <v>3491</v>
          </cell>
          <cell r="AD140">
            <v>32654</v>
          </cell>
          <cell r="AE140">
            <v>2424</v>
          </cell>
          <cell r="AF140">
            <v>0</v>
          </cell>
          <cell r="AG140">
            <v>0</v>
          </cell>
          <cell r="AH140">
            <v>30230</v>
          </cell>
          <cell r="AI140">
            <v>3922</v>
          </cell>
          <cell r="AJ140">
            <v>5295</v>
          </cell>
          <cell r="AK140">
            <v>3955</v>
          </cell>
          <cell r="AL140">
            <v>2358</v>
          </cell>
          <cell r="AM140">
            <v>1173</v>
          </cell>
          <cell r="AN140">
            <v>3095</v>
          </cell>
          <cell r="AO140">
            <v>2906</v>
          </cell>
          <cell r="AP140">
            <v>4853</v>
          </cell>
          <cell r="AQ140">
            <v>2673</v>
          </cell>
        </row>
        <row r="141">
          <cell r="B141">
            <v>0</v>
          </cell>
          <cell r="C141">
            <v>0</v>
          </cell>
          <cell r="D141">
            <v>0</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0</v>
          </cell>
          <cell r="AP141">
            <v>0</v>
          </cell>
          <cell r="AQ141">
            <v>0</v>
          </cell>
        </row>
        <row r="143">
          <cell r="B143">
            <v>0.28952035611262145</v>
          </cell>
          <cell r="C143">
            <v>0.13731007315700619</v>
          </cell>
          <cell r="D143">
            <v>0</v>
          </cell>
          <cell r="E143">
            <v>0.68744098205854576</v>
          </cell>
          <cell r="F143">
            <v>0.2907488377889248</v>
          </cell>
          <cell r="G143">
            <v>0.14787651373017227</v>
          </cell>
          <cell r="H143">
            <v>0.28906189778771296</v>
          </cell>
          <cell r="I143">
            <v>0.26350560294363606</v>
          </cell>
          <cell r="J143">
            <v>0.2234073219948112</v>
          </cell>
          <cell r="K143">
            <v>0.55792589568235174</v>
          </cell>
          <cell r="L143">
            <v>0.25002190868460256</v>
          </cell>
          <cell r="M143">
            <v>9.9629355077835435E-2</v>
          </cell>
          <cell r="N143">
            <v>0.38585847443604876</v>
          </cell>
          <cell r="O143">
            <v>0.17907913589061866</v>
          </cell>
          <cell r="P143">
            <v>0.30342210242202722</v>
          </cell>
          <cell r="Q143">
            <v>0.43185840707964601</v>
          </cell>
          <cell r="R143">
            <v>0</v>
          </cell>
          <cell r="S143">
            <v>0.54155124653739617</v>
          </cell>
          <cell r="T143">
            <v>0.29603699726059474</v>
          </cell>
          <cell r="U143">
            <v>0.4625131995776135</v>
          </cell>
          <cell r="V143">
            <v>0.45603102063426121</v>
          </cell>
          <cell r="W143">
            <v>0.12310819968375876</v>
          </cell>
          <cell r="X143">
            <v>0.33842794759825329</v>
          </cell>
          <cell r="Y143">
            <v>0.32837090599744789</v>
          </cell>
          <cell r="Z143">
            <v>0.18220195879770348</v>
          </cell>
          <cell r="AA143">
            <v>0.19672131147540983</v>
          </cell>
          <cell r="AB143">
            <v>0.39967430499011281</v>
          </cell>
          <cell r="AC143">
            <v>0</v>
          </cell>
          <cell r="AD143">
            <v>0.27756232686980609</v>
          </cell>
          <cell r="AE143">
            <v>0</v>
          </cell>
          <cell r="AF143">
            <v>0</v>
          </cell>
          <cell r="AG143">
            <v>1</v>
          </cell>
          <cell r="AH143">
            <v>0.28622136172959017</v>
          </cell>
          <cell r="AI143">
            <v>8.7266069975589916E-2</v>
          </cell>
          <cell r="AJ143">
            <v>7.9450625869262867E-2</v>
          </cell>
          <cell r="AK143">
            <v>0.3460363829504714</v>
          </cell>
          <cell r="AL143">
            <v>0</v>
          </cell>
          <cell r="AM143">
            <v>0.7697742885181551</v>
          </cell>
          <cell r="AN143">
            <v>0.32319183822189834</v>
          </cell>
          <cell r="AO143">
            <v>0</v>
          </cell>
          <cell r="AP143">
            <v>0.37340046150618839</v>
          </cell>
          <cell r="AQ143">
            <v>0.25878136200716845</v>
          </cell>
        </row>
        <row r="144">
          <cell r="B144">
            <v>0.65027721689667972</v>
          </cell>
          <cell r="C144">
            <v>0.86268992684299384</v>
          </cell>
          <cell r="D144">
            <v>0</v>
          </cell>
          <cell r="E144">
            <v>0.31255901794145419</v>
          </cell>
          <cell r="F144">
            <v>0.64604489312652624</v>
          </cell>
          <cell r="G144">
            <v>0.75575643868326792</v>
          </cell>
          <cell r="H144">
            <v>0.67162568411315815</v>
          </cell>
          <cell r="I144">
            <v>0.65537715337012881</v>
          </cell>
          <cell r="J144">
            <v>0.77659267800518883</v>
          </cell>
          <cell r="K144">
            <v>0.34194141063590894</v>
          </cell>
          <cell r="L144">
            <v>0.69564455350100785</v>
          </cell>
          <cell r="M144">
            <v>0.90037064492216456</v>
          </cell>
          <cell r="N144">
            <v>0.54757045943411831</v>
          </cell>
          <cell r="O144">
            <v>0.7016174508636922</v>
          </cell>
          <cell r="P144">
            <v>0.64937990754656183</v>
          </cell>
          <cell r="Q144">
            <v>0.56814159292035393</v>
          </cell>
          <cell r="R144">
            <v>0</v>
          </cell>
          <cell r="S144">
            <v>0.45844875346260389</v>
          </cell>
          <cell r="T144">
            <v>0.65469030032046416</v>
          </cell>
          <cell r="U144">
            <v>0.5374868004223865</v>
          </cell>
          <cell r="V144">
            <v>0.47334164243179616</v>
          </cell>
          <cell r="W144">
            <v>0.87689180031624125</v>
          </cell>
          <cell r="X144">
            <v>0.66157205240174677</v>
          </cell>
          <cell r="Y144">
            <v>0.46299447043811143</v>
          </cell>
          <cell r="Z144">
            <v>0.81779804120229649</v>
          </cell>
          <cell r="AA144">
            <v>0.80327868852459017</v>
          </cell>
          <cell r="AB144">
            <v>0.53065022682331042</v>
          </cell>
          <cell r="AC144">
            <v>0.86006405518600637</v>
          </cell>
          <cell r="AD144">
            <v>0.6512751934282166</v>
          </cell>
          <cell r="AE144">
            <v>1</v>
          </cell>
          <cell r="AF144">
            <v>0</v>
          </cell>
          <cell r="AG144">
            <v>0</v>
          </cell>
          <cell r="AH144">
            <v>0.63865359793481769</v>
          </cell>
          <cell r="AI144">
            <v>0.79780309194467047</v>
          </cell>
          <cell r="AJ144">
            <v>0.92054937413073712</v>
          </cell>
          <cell r="AK144">
            <v>0.52516266100119502</v>
          </cell>
          <cell r="AL144">
            <v>1</v>
          </cell>
          <cell r="AM144">
            <v>0.23022571148184495</v>
          </cell>
          <cell r="AN144">
            <v>0.56385498269265799</v>
          </cell>
          <cell r="AO144">
            <v>1</v>
          </cell>
          <cell r="AP144">
            <v>0.56282777428151876</v>
          </cell>
          <cell r="AQ144">
            <v>0.5688172043010753</v>
          </cell>
        </row>
        <row r="145">
          <cell r="B145">
            <v>6.020242699069886E-2</v>
          </cell>
          <cell r="C145">
            <v>0</v>
          </cell>
          <cell r="D145">
            <v>0</v>
          </cell>
          <cell r="E145">
            <v>0</v>
          </cell>
          <cell r="F145">
            <v>6.3206269084548863E-2</v>
          </cell>
          <cell r="G145">
            <v>9.6367047586559784E-2</v>
          </cell>
          <cell r="H145">
            <v>3.9312418099128957E-2</v>
          </cell>
          <cell r="I145">
            <v>8.1117243686235158E-2</v>
          </cell>
          <cell r="J145">
            <v>0</v>
          </cell>
          <cell r="K145">
            <v>0.10013269368173931</v>
          </cell>
          <cell r="L145">
            <v>5.4333537814389626E-2</v>
          </cell>
          <cell r="M145">
            <v>0</v>
          </cell>
          <cell r="N145">
            <v>6.6571066129832879E-2</v>
          </cell>
          <cell r="O145">
            <v>0.11930341324568916</v>
          </cell>
          <cell r="P145">
            <v>4.7197990031410904E-2</v>
          </cell>
          <cell r="Q145">
            <v>0</v>
          </cell>
          <cell r="R145">
            <v>0</v>
          </cell>
          <cell r="S145">
            <v>0</v>
          </cell>
          <cell r="T145">
            <v>4.9272702418941078E-2</v>
          </cell>
          <cell r="U145">
            <v>0</v>
          </cell>
          <cell r="V145">
            <v>7.0627336933942672E-2</v>
          </cell>
          <cell r="W145">
            <v>0</v>
          </cell>
          <cell r="X145">
            <v>0</v>
          </cell>
          <cell r="Y145">
            <v>0.20863462356444065</v>
          </cell>
          <cell r="Z145">
            <v>0</v>
          </cell>
          <cell r="AA145">
            <v>0</v>
          </cell>
          <cell r="AB145">
            <v>6.9675468186576717E-2</v>
          </cell>
          <cell r="AC145">
            <v>0</v>
          </cell>
          <cell r="AD145">
            <v>7.1162479701977269E-2</v>
          </cell>
          <cell r="AE145">
            <v>0</v>
          </cell>
          <cell r="AF145">
            <v>0</v>
          </cell>
          <cell r="AG145">
            <v>0</v>
          </cell>
          <cell r="AH145">
            <v>7.5125040335592128E-2</v>
          </cell>
          <cell r="AI145">
            <v>0.11493083807973963</v>
          </cell>
          <cell r="AJ145">
            <v>0</v>
          </cell>
          <cell r="AK145">
            <v>0.12880095604833355</v>
          </cell>
          <cell r="AL145">
            <v>0</v>
          </cell>
          <cell r="AM145">
            <v>0</v>
          </cell>
          <cell r="AN145">
            <v>0.11295317908544361</v>
          </cell>
          <cell r="AO145">
            <v>0</v>
          </cell>
          <cell r="AP145">
            <v>6.3771764212292845E-2</v>
          </cell>
          <cell r="AQ145">
            <v>0.17240143369175628</v>
          </cell>
        </row>
        <row r="147">
          <cell r="B147" t="str">
            <v>OK</v>
          </cell>
          <cell r="C147" t="str">
            <v>OK</v>
          </cell>
          <cell r="D147" t="str">
            <v>OK</v>
          </cell>
          <cell r="E147" t="str">
            <v>OK</v>
          </cell>
          <cell r="F147" t="str">
            <v>OK</v>
          </cell>
          <cell r="G147" t="str">
            <v>OK</v>
          </cell>
          <cell r="H147" t="str">
            <v>OK</v>
          </cell>
          <cell r="I147" t="str">
            <v>OK</v>
          </cell>
          <cell r="J147" t="str">
            <v>OK</v>
          </cell>
          <cell r="K147" t="str">
            <v>OK</v>
          </cell>
          <cell r="L147" t="str">
            <v>OK</v>
          </cell>
          <cell r="M147" t="str">
            <v>OK</v>
          </cell>
          <cell r="N147" t="str">
            <v>OK</v>
          </cell>
          <cell r="O147" t="str">
            <v>OK</v>
          </cell>
          <cell r="P147" t="str">
            <v>OK</v>
          </cell>
          <cell r="Q147" t="str">
            <v>OK</v>
          </cell>
          <cell r="R147" t="str">
            <v>OK</v>
          </cell>
          <cell r="S147" t="str">
            <v>OK</v>
          </cell>
          <cell r="T147" t="str">
            <v>OK</v>
          </cell>
          <cell r="U147" t="str">
            <v>OK</v>
          </cell>
          <cell r="V147" t="str">
            <v>OK</v>
          </cell>
          <cell r="W147" t="str">
            <v>OK</v>
          </cell>
          <cell r="X147" t="str">
            <v>OK</v>
          </cell>
          <cell r="Y147" t="str">
            <v>OK</v>
          </cell>
          <cell r="Z147" t="str">
            <v>OK</v>
          </cell>
          <cell r="AA147" t="str">
            <v>OK</v>
          </cell>
          <cell r="AB147" t="str">
            <v>OK</v>
          </cell>
          <cell r="AC147" t="str">
            <v>OK</v>
          </cell>
          <cell r="AD147" t="str">
            <v>OK</v>
          </cell>
          <cell r="AE147" t="str">
            <v>OK</v>
          </cell>
          <cell r="AF147" t="str">
            <v>OK</v>
          </cell>
          <cell r="AG147" t="str">
            <v>OK</v>
          </cell>
          <cell r="AH147" t="str">
            <v>OK</v>
          </cell>
          <cell r="AI147" t="str">
            <v>OK</v>
          </cell>
          <cell r="AJ147" t="str">
            <v>OK</v>
          </cell>
          <cell r="AK147" t="str">
            <v>OK</v>
          </cell>
          <cell r="AL147" t="str">
            <v>OK</v>
          </cell>
          <cell r="AM147" t="str">
            <v>OK</v>
          </cell>
          <cell r="AN147" t="str">
            <v>OK</v>
          </cell>
          <cell r="AO147" t="str">
            <v>OK</v>
          </cell>
          <cell r="AP147" t="str">
            <v>OK</v>
          </cell>
          <cell r="AQ147" t="str">
            <v>OK</v>
          </cell>
        </row>
        <row r="150">
          <cell r="B150">
            <v>4716772</v>
          </cell>
          <cell r="C150">
            <v>234770</v>
          </cell>
          <cell r="D150">
            <v>314012</v>
          </cell>
          <cell r="E150">
            <v>116571</v>
          </cell>
          <cell r="F150">
            <v>4051419</v>
          </cell>
          <cell r="G150">
            <v>214089</v>
          </cell>
          <cell r="H150">
            <v>581154</v>
          </cell>
          <cell r="I150">
            <v>400318</v>
          </cell>
          <cell r="J150">
            <v>337128</v>
          </cell>
          <cell r="K150">
            <v>411237</v>
          </cell>
          <cell r="L150">
            <v>526677</v>
          </cell>
          <cell r="M150">
            <v>429784</v>
          </cell>
          <cell r="N150">
            <v>721558</v>
          </cell>
          <cell r="O150">
            <v>429474</v>
          </cell>
          <cell r="P150">
            <v>2095267</v>
          </cell>
          <cell r="Q150">
            <v>97506</v>
          </cell>
          <cell r="R150">
            <v>132560</v>
          </cell>
          <cell r="S150">
            <v>53975</v>
          </cell>
          <cell r="T150">
            <v>1811226</v>
          </cell>
          <cell r="U150">
            <v>86111</v>
          </cell>
          <cell r="V150">
            <v>247545</v>
          </cell>
          <cell r="W150">
            <v>175704</v>
          </cell>
          <cell r="X150">
            <v>150708</v>
          </cell>
          <cell r="Y150">
            <v>195847</v>
          </cell>
          <cell r="Z150">
            <v>221185</v>
          </cell>
          <cell r="AA150">
            <v>210103</v>
          </cell>
          <cell r="AB150">
            <v>330706</v>
          </cell>
          <cell r="AC150">
            <v>193317</v>
          </cell>
          <cell r="AD150">
            <v>2621505</v>
          </cell>
          <cell r="AE150">
            <v>137264</v>
          </cell>
          <cell r="AF150">
            <v>181452</v>
          </cell>
          <cell r="AG150">
            <v>62596</v>
          </cell>
          <cell r="AH150">
            <v>2240193</v>
          </cell>
          <cell r="AI150">
            <v>127978</v>
          </cell>
          <cell r="AJ150">
            <v>333609</v>
          </cell>
          <cell r="AK150">
            <v>224614</v>
          </cell>
          <cell r="AL150">
            <v>186420</v>
          </cell>
          <cell r="AM150">
            <v>215390</v>
          </cell>
          <cell r="AN150">
            <v>305492</v>
          </cell>
          <cell r="AO150">
            <v>219681</v>
          </cell>
          <cell r="AP150">
            <v>390852</v>
          </cell>
          <cell r="AQ150">
            <v>236157</v>
          </cell>
        </row>
        <row r="151">
          <cell r="B151">
            <v>1080544</v>
          </cell>
          <cell r="C151">
            <v>46873</v>
          </cell>
          <cell r="D151">
            <v>62777</v>
          </cell>
          <cell r="E151">
            <v>16567</v>
          </cell>
          <cell r="F151">
            <v>954327</v>
          </cell>
          <cell r="G151">
            <v>53138</v>
          </cell>
          <cell r="H151">
            <v>136999</v>
          </cell>
          <cell r="I151">
            <v>94985</v>
          </cell>
          <cell r="J151">
            <v>84882</v>
          </cell>
          <cell r="K151">
            <v>93223</v>
          </cell>
          <cell r="L151">
            <v>120310</v>
          </cell>
          <cell r="M151">
            <v>84971</v>
          </cell>
          <cell r="N151">
            <v>174721</v>
          </cell>
          <cell r="O151">
            <v>111098</v>
          </cell>
          <cell r="P151">
            <v>472983</v>
          </cell>
          <cell r="Q151">
            <v>21437</v>
          </cell>
          <cell r="R151">
            <v>31121</v>
          </cell>
          <cell r="S151">
            <v>8052</v>
          </cell>
          <cell r="T151">
            <v>412373</v>
          </cell>
          <cell r="U151">
            <v>22312</v>
          </cell>
          <cell r="V151">
            <v>53163</v>
          </cell>
          <cell r="W151">
            <v>39909</v>
          </cell>
          <cell r="X151">
            <v>30905</v>
          </cell>
          <cell r="Y151">
            <v>43415</v>
          </cell>
          <cell r="Z151">
            <v>53304</v>
          </cell>
          <cell r="AA151">
            <v>39148</v>
          </cell>
          <cell r="AB151">
            <v>83168</v>
          </cell>
          <cell r="AC151">
            <v>47049</v>
          </cell>
          <cell r="AD151">
            <v>607561</v>
          </cell>
          <cell r="AE151">
            <v>25436</v>
          </cell>
          <cell r="AF151">
            <v>31656</v>
          </cell>
          <cell r="AG151">
            <v>8515</v>
          </cell>
          <cell r="AH151">
            <v>541954</v>
          </cell>
          <cell r="AI151">
            <v>30826</v>
          </cell>
          <cell r="AJ151">
            <v>83836</v>
          </cell>
          <cell r="AK151">
            <v>55076</v>
          </cell>
          <cell r="AL151">
            <v>53977</v>
          </cell>
          <cell r="AM151">
            <v>49808</v>
          </cell>
          <cell r="AN151">
            <v>67006</v>
          </cell>
          <cell r="AO151">
            <v>45823</v>
          </cell>
          <cell r="AP151">
            <v>91553</v>
          </cell>
          <cell r="AQ151">
            <v>64049</v>
          </cell>
        </row>
        <row r="152">
          <cell r="B152">
            <v>1211634</v>
          </cell>
          <cell r="C152">
            <v>50391</v>
          </cell>
          <cell r="D152">
            <v>121797</v>
          </cell>
          <cell r="E152">
            <v>23616</v>
          </cell>
          <cell r="F152">
            <v>1015830</v>
          </cell>
          <cell r="G152">
            <v>56178</v>
          </cell>
          <cell r="H152">
            <v>132158</v>
          </cell>
          <cell r="I152">
            <v>105270</v>
          </cell>
          <cell r="J152">
            <v>90635</v>
          </cell>
          <cell r="K152">
            <v>103294</v>
          </cell>
          <cell r="L152">
            <v>140994</v>
          </cell>
          <cell r="M152">
            <v>118122</v>
          </cell>
          <cell r="N152">
            <v>171602</v>
          </cell>
          <cell r="O152">
            <v>97577</v>
          </cell>
          <cell r="P152">
            <v>555614</v>
          </cell>
          <cell r="Q152">
            <v>20875</v>
          </cell>
          <cell r="R152">
            <v>49751</v>
          </cell>
          <cell r="S152">
            <v>10911</v>
          </cell>
          <cell r="T152">
            <v>474077</v>
          </cell>
          <cell r="U152">
            <v>21777</v>
          </cell>
          <cell r="V152">
            <v>60747</v>
          </cell>
          <cell r="W152">
            <v>46876</v>
          </cell>
          <cell r="X152">
            <v>48741</v>
          </cell>
          <cell r="Y152">
            <v>45521</v>
          </cell>
          <cell r="Z152">
            <v>62362</v>
          </cell>
          <cell r="AA152">
            <v>57779</v>
          </cell>
          <cell r="AB152">
            <v>80019</v>
          </cell>
          <cell r="AC152">
            <v>50255</v>
          </cell>
          <cell r="AD152">
            <v>656020</v>
          </cell>
          <cell r="AE152">
            <v>29516</v>
          </cell>
          <cell r="AF152">
            <v>72046</v>
          </cell>
          <cell r="AG152">
            <v>12705</v>
          </cell>
          <cell r="AH152">
            <v>541753</v>
          </cell>
          <cell r="AI152">
            <v>34401</v>
          </cell>
          <cell r="AJ152">
            <v>71411</v>
          </cell>
          <cell r="AK152">
            <v>58394</v>
          </cell>
          <cell r="AL152">
            <v>41894</v>
          </cell>
          <cell r="AM152">
            <v>57773</v>
          </cell>
          <cell r="AN152">
            <v>78632</v>
          </cell>
          <cell r="AO152">
            <v>60343</v>
          </cell>
          <cell r="AP152">
            <v>91583</v>
          </cell>
          <cell r="AQ152">
            <v>47322</v>
          </cell>
        </row>
        <row r="153">
          <cell r="B153">
            <v>2115469</v>
          </cell>
          <cell r="C153">
            <v>119209</v>
          </cell>
          <cell r="D153">
            <v>115153</v>
          </cell>
          <cell r="E153">
            <v>70753</v>
          </cell>
          <cell r="F153">
            <v>1810354</v>
          </cell>
          <cell r="G153">
            <v>94512</v>
          </cell>
          <cell r="H153">
            <v>279575</v>
          </cell>
          <cell r="I153">
            <v>172465</v>
          </cell>
          <cell r="J153">
            <v>144771</v>
          </cell>
          <cell r="K153">
            <v>180385</v>
          </cell>
          <cell r="L153">
            <v>228145</v>
          </cell>
          <cell r="M153">
            <v>189833</v>
          </cell>
          <cell r="N153">
            <v>330082</v>
          </cell>
          <cell r="O153">
            <v>190586</v>
          </cell>
          <cell r="P153">
            <v>897191</v>
          </cell>
          <cell r="Q153">
            <v>44723</v>
          </cell>
          <cell r="R153">
            <v>43446</v>
          </cell>
          <cell r="S153">
            <v>32614</v>
          </cell>
          <cell r="T153">
            <v>776408</v>
          </cell>
          <cell r="U153">
            <v>37458</v>
          </cell>
          <cell r="V153">
            <v>119495</v>
          </cell>
          <cell r="W153">
            <v>73303</v>
          </cell>
          <cell r="X153">
            <v>62634</v>
          </cell>
          <cell r="Y153">
            <v>85221</v>
          </cell>
          <cell r="Z153">
            <v>86536</v>
          </cell>
          <cell r="AA153">
            <v>91250</v>
          </cell>
          <cell r="AB153">
            <v>141451</v>
          </cell>
          <cell r="AC153">
            <v>79060</v>
          </cell>
          <cell r="AD153">
            <v>1218278</v>
          </cell>
          <cell r="AE153">
            <v>74486</v>
          </cell>
          <cell r="AF153">
            <v>71707</v>
          </cell>
          <cell r="AG153">
            <v>38139</v>
          </cell>
          <cell r="AH153">
            <v>1033946</v>
          </cell>
          <cell r="AI153">
            <v>57054</v>
          </cell>
          <cell r="AJ153">
            <v>160080</v>
          </cell>
          <cell r="AK153">
            <v>99162</v>
          </cell>
          <cell r="AL153">
            <v>82137</v>
          </cell>
          <cell r="AM153">
            <v>95164</v>
          </cell>
          <cell r="AN153">
            <v>141609</v>
          </cell>
          <cell r="AO153">
            <v>98583</v>
          </cell>
          <cell r="AP153">
            <v>188631</v>
          </cell>
          <cell r="AQ153">
            <v>111526</v>
          </cell>
        </row>
        <row r="154">
          <cell r="B154">
            <v>309125</v>
          </cell>
          <cell r="C154">
            <v>18297</v>
          </cell>
          <cell r="D154">
            <v>14285</v>
          </cell>
          <cell r="E154">
            <v>5635</v>
          </cell>
          <cell r="F154">
            <v>270908</v>
          </cell>
          <cell r="G154">
            <v>10261</v>
          </cell>
          <cell r="H154">
            <v>32422</v>
          </cell>
          <cell r="I154">
            <v>27598</v>
          </cell>
          <cell r="J154">
            <v>16840</v>
          </cell>
          <cell r="K154">
            <v>34335</v>
          </cell>
          <cell r="L154">
            <v>37228</v>
          </cell>
          <cell r="M154">
            <v>36858</v>
          </cell>
          <cell r="N154">
            <v>45153</v>
          </cell>
          <cell r="O154">
            <v>30213</v>
          </cell>
          <cell r="P154">
            <v>169479</v>
          </cell>
          <cell r="Q154">
            <v>10471</v>
          </cell>
          <cell r="R154">
            <v>8242</v>
          </cell>
          <cell r="S154">
            <v>2398</v>
          </cell>
          <cell r="T154">
            <v>148368</v>
          </cell>
          <cell r="U154">
            <v>4564</v>
          </cell>
          <cell r="V154">
            <v>14140</v>
          </cell>
          <cell r="W154">
            <v>15616</v>
          </cell>
          <cell r="X154">
            <v>8428</v>
          </cell>
          <cell r="Y154">
            <v>21690</v>
          </cell>
          <cell r="Z154">
            <v>18983</v>
          </cell>
          <cell r="AA154">
            <v>21926</v>
          </cell>
          <cell r="AB154">
            <v>26068</v>
          </cell>
          <cell r="AC154">
            <v>16953</v>
          </cell>
          <cell r="AD154">
            <v>139646</v>
          </cell>
          <cell r="AE154">
            <v>7826</v>
          </cell>
          <cell r="AF154">
            <v>6043</v>
          </cell>
          <cell r="AG154">
            <v>3237</v>
          </cell>
          <cell r="AH154">
            <v>122540</v>
          </cell>
          <cell r="AI154">
            <v>5697</v>
          </cell>
          <cell r="AJ154">
            <v>18282</v>
          </cell>
          <cell r="AK154">
            <v>11982</v>
          </cell>
          <cell r="AL154">
            <v>8412</v>
          </cell>
          <cell r="AM154">
            <v>12645</v>
          </cell>
          <cell r="AN154">
            <v>18245</v>
          </cell>
          <cell r="AO154">
            <v>14932</v>
          </cell>
          <cell r="AP154">
            <v>19085</v>
          </cell>
          <cell r="AQ154">
            <v>13260</v>
          </cell>
        </row>
        <row r="155">
          <cell r="B155">
            <v>2177416.0705860034</v>
          </cell>
          <cell r="C155">
            <v>121327.51680100011</v>
          </cell>
          <cell r="D155">
            <v>116258.02695800002</v>
          </cell>
          <cell r="E155">
            <v>72642.704330999972</v>
          </cell>
          <cell r="F155">
            <v>1867187.8224960007</v>
          </cell>
          <cell r="G155">
            <v>97474.652421999941</v>
          </cell>
          <cell r="H155">
            <v>289189.78818200005</v>
          </cell>
          <cell r="I155">
            <v>177680.29683299994</v>
          </cell>
          <cell r="J155">
            <v>149838.72361200003</v>
          </cell>
          <cell r="K155">
            <v>187095.09774500006</v>
          </cell>
          <cell r="L155">
            <v>234509.49652099994</v>
          </cell>
          <cell r="M155">
            <v>196054.43278999999</v>
          </cell>
          <cell r="N155">
            <v>339464.7316729998</v>
          </cell>
          <cell r="O155">
            <v>195880.60271800007</v>
          </cell>
          <cell r="P155">
            <v>935076.41319200129</v>
          </cell>
          <cell r="Q155">
            <v>45686.992550999996</v>
          </cell>
          <cell r="R155">
            <v>43959.259352999987</v>
          </cell>
          <cell r="S155">
            <v>33497.51616900001</v>
          </cell>
          <cell r="T155">
            <v>811932.64511900209</v>
          </cell>
          <cell r="U155">
            <v>39168.679253000009</v>
          </cell>
          <cell r="V155">
            <v>125531.04728500004</v>
          </cell>
          <cell r="W155">
            <v>76840.271992000038</v>
          </cell>
          <cell r="X155">
            <v>65497.383741999969</v>
          </cell>
          <cell r="Y155">
            <v>89402.633938999992</v>
          </cell>
          <cell r="Z155">
            <v>90323.591256999993</v>
          </cell>
          <cell r="AA155">
            <v>95347.32567799995</v>
          </cell>
          <cell r="AB155">
            <v>147404.58327399995</v>
          </cell>
          <cell r="AC155">
            <v>82417.128699000023</v>
          </cell>
          <cell r="AD155">
            <v>1242339.6573940029</v>
          </cell>
          <cell r="AE155">
            <v>75640.524250000046</v>
          </cell>
          <cell r="AF155">
            <v>72298.767604999986</v>
          </cell>
          <cell r="AG155">
            <v>39145.188161999977</v>
          </cell>
          <cell r="AH155">
            <v>1055255.1773769998</v>
          </cell>
          <cell r="AI155">
            <v>58305.973168999997</v>
          </cell>
          <cell r="AJ155">
            <v>163658.74089699998</v>
          </cell>
          <cell r="AK155">
            <v>100840.02484100002</v>
          </cell>
          <cell r="AL155">
            <v>84341.339869999952</v>
          </cell>
          <cell r="AM155">
            <v>97692.463806</v>
          </cell>
          <cell r="AN155">
            <v>144185.90526399991</v>
          </cell>
          <cell r="AO155">
            <v>100707.10711199994</v>
          </cell>
          <cell r="AP155">
            <v>192060.14839899994</v>
          </cell>
          <cell r="AQ155">
            <v>113463.47401900006</v>
          </cell>
        </row>
        <row r="156">
          <cell r="B156">
            <v>0.4616326739104632</v>
          </cell>
          <cell r="C156">
            <v>0.5167931030412749</v>
          </cell>
          <cell r="D156">
            <v>0.37023434441358932</v>
          </cell>
          <cell r="E156">
            <v>0.62316274485935585</v>
          </cell>
          <cell r="F156">
            <v>0.46087255415843209</v>
          </cell>
          <cell r="G156">
            <v>0.45529967640560676</v>
          </cell>
          <cell r="H156">
            <v>0.49761300478358583</v>
          </cell>
          <cell r="I156">
            <v>0.44384788301550254</v>
          </cell>
          <cell r="J156">
            <v>0.44445647828717882</v>
          </cell>
          <cell r="K156">
            <v>0.45495686853323036</v>
          </cell>
          <cell r="L156">
            <v>0.445262459763764</v>
          </cell>
          <cell r="M156">
            <v>0.45616968707536809</v>
          </cell>
          <cell r="N156">
            <v>0.47046076915923568</v>
          </cell>
          <cell r="O156">
            <v>0.4560942052790159</v>
          </cell>
          <cell r="P156">
            <v>0.44628031329276951</v>
          </cell>
          <cell r="Q156">
            <v>0.46855570478739766</v>
          </cell>
          <cell r="R156">
            <v>0.33161782855310795</v>
          </cell>
          <cell r="S156">
            <v>0.62061169372857827</v>
          </cell>
          <cell r="T156">
            <v>0.44827793169875108</v>
          </cell>
          <cell r="U156">
            <v>0.45486266856731439</v>
          </cell>
          <cell r="V156">
            <v>0.50710394992829599</v>
          </cell>
          <cell r="W156">
            <v>0.43732796061558099</v>
          </cell>
          <cell r="X156">
            <v>0.4345979227512804</v>
          </cell>
          <cell r="Y156">
            <v>0.45649223086899465</v>
          </cell>
          <cell r="Z156">
            <v>0.40836219118385059</v>
          </cell>
          <cell r="AA156">
            <v>0.45381230005283102</v>
          </cell>
          <cell r="AB156">
            <v>0.44572696979794724</v>
          </cell>
          <cell r="AC156">
            <v>0.42633151093282029</v>
          </cell>
          <cell r="AD156">
            <v>0.47390321872130814</v>
          </cell>
          <cell r="AE156">
            <v>0.55105872078622253</v>
          </cell>
          <cell r="AF156">
            <v>0.39844569145008041</v>
          </cell>
          <cell r="AG156">
            <v>0.62536245386286626</v>
          </cell>
          <cell r="AH156">
            <v>0.47105547485283622</v>
          </cell>
          <cell r="AI156">
            <v>0.45559372055353259</v>
          </cell>
          <cell r="AJ156">
            <v>0.49057052087024028</v>
          </cell>
          <cell r="AK156">
            <v>0.44894808356113164</v>
          </cell>
          <cell r="AL156">
            <v>0.45242645569144918</v>
          </cell>
          <cell r="AM156">
            <v>0.45356081436464091</v>
          </cell>
          <cell r="AN156">
            <v>0.47197931619813255</v>
          </cell>
          <cell r="AO156">
            <v>0.45842429300667759</v>
          </cell>
          <cell r="AP156">
            <v>0.49138842426033369</v>
          </cell>
          <cell r="AQ156">
            <v>0.48045780569282326</v>
          </cell>
        </row>
        <row r="157">
          <cell r="B157">
            <v>0.53836732608953675</v>
          </cell>
          <cell r="C157">
            <v>0.4832068969587251</v>
          </cell>
          <cell r="D157">
            <v>0.62976565558641062</v>
          </cell>
          <cell r="E157">
            <v>0.37683725514064415</v>
          </cell>
          <cell r="F157">
            <v>0.53912744584156791</v>
          </cell>
          <cell r="G157">
            <v>0.54470032359439324</v>
          </cell>
          <cell r="H157">
            <v>0.50238699521641417</v>
          </cell>
          <cell r="I157">
            <v>0.5561521169844974</v>
          </cell>
          <cell r="J157">
            <v>0.55554352171282118</v>
          </cell>
          <cell r="K157">
            <v>0.54504313146676964</v>
          </cell>
          <cell r="L157">
            <v>0.554737540236236</v>
          </cell>
          <cell r="M157">
            <v>0.54383031292463191</v>
          </cell>
          <cell r="N157">
            <v>0.52953923084076426</v>
          </cell>
          <cell r="O157">
            <v>0.5439057947209841</v>
          </cell>
          <cell r="P157">
            <v>0.55371968670723049</v>
          </cell>
          <cell r="Q157">
            <v>0.53144429521260239</v>
          </cell>
          <cell r="R157">
            <v>0.66838217144689205</v>
          </cell>
          <cell r="S157">
            <v>0.37938830627142173</v>
          </cell>
          <cell r="T157">
            <v>0.55172206830124892</v>
          </cell>
          <cell r="U157">
            <v>0.54513733143268561</v>
          </cell>
          <cell r="V157">
            <v>0.49289605007170401</v>
          </cell>
          <cell r="W157">
            <v>0.56267203938441901</v>
          </cell>
          <cell r="X157">
            <v>0.5654020772487196</v>
          </cell>
          <cell r="Y157">
            <v>0.54350776913100529</v>
          </cell>
          <cell r="Z157">
            <v>0.59163780881614936</v>
          </cell>
          <cell r="AA157">
            <v>0.54618769994716898</v>
          </cell>
          <cell r="AB157">
            <v>0.55427303020205276</v>
          </cell>
          <cell r="AC157">
            <v>0.57366848906717971</v>
          </cell>
          <cell r="AD157">
            <v>0.52609678127869186</v>
          </cell>
          <cell r="AE157">
            <v>0.44894127921377747</v>
          </cell>
          <cell r="AF157">
            <v>0.60155430854991954</v>
          </cell>
          <cell r="AG157">
            <v>0.37463754613713374</v>
          </cell>
          <cell r="AH157">
            <v>0.52894452514716384</v>
          </cell>
          <cell r="AI157">
            <v>0.54440627944646747</v>
          </cell>
          <cell r="AJ157">
            <v>0.50942947912975978</v>
          </cell>
          <cell r="AK157">
            <v>0.55105191643886831</v>
          </cell>
          <cell r="AL157">
            <v>0.54757354430855076</v>
          </cell>
          <cell r="AM157">
            <v>0.54643918563535909</v>
          </cell>
          <cell r="AN157">
            <v>0.52802068380186751</v>
          </cell>
          <cell r="AO157">
            <v>0.54157570699332247</v>
          </cell>
          <cell r="AP157">
            <v>0.50861157573966631</v>
          </cell>
          <cell r="AQ157">
            <v>0.51954219430717674</v>
          </cell>
        </row>
        <row r="159">
          <cell r="B159" t="str">
            <v>OK</v>
          </cell>
          <cell r="C159" t="str">
            <v>OK</v>
          </cell>
          <cell r="D159" t="str">
            <v>OK</v>
          </cell>
          <cell r="E159" t="str">
            <v>OK</v>
          </cell>
          <cell r="F159" t="str">
            <v>OK</v>
          </cell>
          <cell r="G159" t="str">
            <v>OK</v>
          </cell>
          <cell r="H159" t="str">
            <v>OK</v>
          </cell>
          <cell r="I159" t="str">
            <v>OK</v>
          </cell>
          <cell r="J159" t="str">
            <v>OK</v>
          </cell>
          <cell r="K159" t="str">
            <v>OK</v>
          </cell>
          <cell r="L159" t="str">
            <v>OK</v>
          </cell>
          <cell r="M159" t="str">
            <v>OK</v>
          </cell>
          <cell r="N159" t="str">
            <v>OK</v>
          </cell>
          <cell r="O159" t="str">
            <v>OK</v>
          </cell>
          <cell r="P159" t="str">
            <v>OK</v>
          </cell>
          <cell r="Q159" t="str">
            <v>OK</v>
          </cell>
          <cell r="R159" t="str">
            <v>OK</v>
          </cell>
          <cell r="S159" t="str">
            <v>OK</v>
          </cell>
          <cell r="T159" t="str">
            <v>OK</v>
          </cell>
          <cell r="U159" t="str">
            <v>OK</v>
          </cell>
          <cell r="V159" t="str">
            <v>OK</v>
          </cell>
          <cell r="W159" t="str">
            <v>OK</v>
          </cell>
          <cell r="X159" t="str">
            <v>OK</v>
          </cell>
          <cell r="Y159" t="str">
            <v>OK</v>
          </cell>
          <cell r="Z159" t="str">
            <v>OK</v>
          </cell>
          <cell r="AA159" t="str">
            <v>OK</v>
          </cell>
          <cell r="AB159" t="str">
            <v>OK</v>
          </cell>
          <cell r="AC159" t="str">
            <v>OK</v>
          </cell>
          <cell r="AD159" t="str">
            <v>OK</v>
          </cell>
          <cell r="AE159" t="str">
            <v>OK</v>
          </cell>
          <cell r="AF159" t="str">
            <v>OK</v>
          </cell>
          <cell r="AG159" t="str">
            <v>OK</v>
          </cell>
          <cell r="AH159" t="str">
            <v>OK</v>
          </cell>
          <cell r="AI159" t="str">
            <v>OK</v>
          </cell>
          <cell r="AJ159" t="str">
            <v>OK</v>
          </cell>
          <cell r="AK159" t="str">
            <v>OK</v>
          </cell>
          <cell r="AL159" t="str">
            <v>OK</v>
          </cell>
          <cell r="AM159" t="str">
            <v>OK</v>
          </cell>
          <cell r="AN159" t="str">
            <v>OK</v>
          </cell>
          <cell r="AO159" t="str">
            <v>OK</v>
          </cell>
          <cell r="AP159" t="str">
            <v>OK</v>
          </cell>
          <cell r="AQ159" t="str">
            <v>OK</v>
          </cell>
        </row>
        <row r="165">
          <cell r="B165">
            <v>0.5</v>
          </cell>
          <cell r="C165">
            <v>0.5</v>
          </cell>
          <cell r="D165">
            <v>0.5</v>
          </cell>
          <cell r="E165">
            <v>0.5</v>
          </cell>
          <cell r="F165">
            <v>0.5</v>
          </cell>
          <cell r="G165">
            <v>0.5</v>
          </cell>
          <cell r="H165">
            <v>0.5</v>
          </cell>
          <cell r="I165">
            <v>0.5</v>
          </cell>
          <cell r="J165">
            <v>0.5</v>
          </cell>
          <cell r="K165">
            <v>0.5</v>
          </cell>
          <cell r="L165">
            <v>0.5</v>
          </cell>
          <cell r="M165">
            <v>0.5</v>
          </cell>
          <cell r="N165">
            <v>0.5</v>
          </cell>
          <cell r="O165">
            <v>0.5</v>
          </cell>
          <cell r="P165">
            <v>0.5</v>
          </cell>
          <cell r="Q165">
            <v>0.5</v>
          </cell>
          <cell r="R165">
            <v>0.5</v>
          </cell>
          <cell r="S165">
            <v>0.5</v>
          </cell>
          <cell r="T165">
            <v>0.5</v>
          </cell>
          <cell r="U165">
            <v>0.5</v>
          </cell>
          <cell r="V165">
            <v>0.5</v>
          </cell>
          <cell r="W165">
            <v>0.5</v>
          </cell>
          <cell r="X165">
            <v>0.5</v>
          </cell>
          <cell r="Y165">
            <v>0.5</v>
          </cell>
          <cell r="Z165">
            <v>0.5</v>
          </cell>
          <cell r="AA165">
            <v>0.5</v>
          </cell>
          <cell r="AB165">
            <v>0.5</v>
          </cell>
          <cell r="AC165">
            <v>0.5</v>
          </cell>
          <cell r="AD165">
            <v>0.5</v>
          </cell>
          <cell r="AE165">
            <v>0.5</v>
          </cell>
          <cell r="AF165">
            <v>0.5</v>
          </cell>
          <cell r="AG165">
            <v>0.5</v>
          </cell>
          <cell r="AH165">
            <v>0.5</v>
          </cell>
          <cell r="AI165">
            <v>0.5</v>
          </cell>
          <cell r="AJ165">
            <v>0.5</v>
          </cell>
          <cell r="AK165">
            <v>0.5</v>
          </cell>
          <cell r="AL165">
            <v>0.5</v>
          </cell>
          <cell r="AM165">
            <v>0.5</v>
          </cell>
          <cell r="AN165">
            <v>0.5</v>
          </cell>
          <cell r="AO165">
            <v>0.5</v>
          </cell>
          <cell r="AP165">
            <v>0.5</v>
          </cell>
          <cell r="AQ165">
            <v>0.5</v>
          </cell>
        </row>
        <row r="166">
          <cell r="B166">
            <v>0.5</v>
          </cell>
          <cell r="C166">
            <v>0.5</v>
          </cell>
          <cell r="D166">
            <v>0.5</v>
          </cell>
          <cell r="E166">
            <v>0.5</v>
          </cell>
          <cell r="F166">
            <v>0.5</v>
          </cell>
          <cell r="G166">
            <v>0.5</v>
          </cell>
          <cell r="H166">
            <v>0.5</v>
          </cell>
          <cell r="I166">
            <v>0.5</v>
          </cell>
          <cell r="J166">
            <v>0.5</v>
          </cell>
          <cell r="K166">
            <v>0.5</v>
          </cell>
          <cell r="L166">
            <v>0.5</v>
          </cell>
          <cell r="M166">
            <v>0.5</v>
          </cell>
          <cell r="N166">
            <v>0.5</v>
          </cell>
          <cell r="O166">
            <v>0.5</v>
          </cell>
          <cell r="P166">
            <v>0.5</v>
          </cell>
          <cell r="Q166">
            <v>0.5</v>
          </cell>
          <cell r="R166">
            <v>0.5</v>
          </cell>
          <cell r="S166">
            <v>0.5</v>
          </cell>
          <cell r="T166">
            <v>0.5</v>
          </cell>
          <cell r="U166">
            <v>0.5</v>
          </cell>
          <cell r="V166">
            <v>0.5</v>
          </cell>
          <cell r="W166">
            <v>0.5</v>
          </cell>
          <cell r="X166">
            <v>0.5</v>
          </cell>
          <cell r="Y166">
            <v>0.5</v>
          </cell>
          <cell r="Z166">
            <v>0.5</v>
          </cell>
          <cell r="AA166">
            <v>0.5</v>
          </cell>
          <cell r="AB166">
            <v>0.5</v>
          </cell>
          <cell r="AC166">
            <v>0.5</v>
          </cell>
          <cell r="AD166">
            <v>0.5</v>
          </cell>
          <cell r="AE166">
            <v>0.5</v>
          </cell>
          <cell r="AF166">
            <v>0.5</v>
          </cell>
          <cell r="AG166">
            <v>0.5</v>
          </cell>
          <cell r="AH166">
            <v>0.5</v>
          </cell>
          <cell r="AI166">
            <v>0.5</v>
          </cell>
          <cell r="AJ166">
            <v>0.5</v>
          </cell>
          <cell r="AK166">
            <v>0.5</v>
          </cell>
          <cell r="AL166">
            <v>0.5</v>
          </cell>
          <cell r="AM166">
            <v>0.5</v>
          </cell>
          <cell r="AN166">
            <v>0.5</v>
          </cell>
          <cell r="AO166">
            <v>0.5</v>
          </cell>
          <cell r="AP166">
            <v>0.5</v>
          </cell>
          <cell r="AQ166">
            <v>0.5</v>
          </cell>
        </row>
        <row r="169">
          <cell r="B169">
            <v>0.67</v>
          </cell>
          <cell r="C169">
            <v>0.67</v>
          </cell>
          <cell r="D169">
            <v>0.67</v>
          </cell>
          <cell r="E169">
            <v>0.67</v>
          </cell>
          <cell r="F169">
            <v>0.67</v>
          </cell>
          <cell r="G169">
            <v>0.67</v>
          </cell>
          <cell r="H169">
            <v>0.67</v>
          </cell>
          <cell r="I169">
            <v>0.67</v>
          </cell>
          <cell r="J169">
            <v>0.67</v>
          </cell>
          <cell r="K169">
            <v>0.67</v>
          </cell>
          <cell r="L169">
            <v>0.67</v>
          </cell>
          <cell r="M169">
            <v>0.67</v>
          </cell>
          <cell r="N169">
            <v>0.67</v>
          </cell>
          <cell r="O169">
            <v>0.67</v>
          </cell>
          <cell r="P169">
            <v>0.67</v>
          </cell>
          <cell r="Q169">
            <v>0.67</v>
          </cell>
          <cell r="R169">
            <v>0.67</v>
          </cell>
          <cell r="S169">
            <v>0.67</v>
          </cell>
          <cell r="T169">
            <v>0.67</v>
          </cell>
          <cell r="U169">
            <v>0.67</v>
          </cell>
          <cell r="V169">
            <v>0.67</v>
          </cell>
          <cell r="W169">
            <v>0.67</v>
          </cell>
          <cell r="X169">
            <v>0.67</v>
          </cell>
          <cell r="Y169">
            <v>0.67</v>
          </cell>
          <cell r="Z169">
            <v>0.67</v>
          </cell>
          <cell r="AA169">
            <v>0.67</v>
          </cell>
          <cell r="AB169">
            <v>0.67</v>
          </cell>
          <cell r="AC169">
            <v>0.67</v>
          </cell>
          <cell r="AD169">
            <v>0.67</v>
          </cell>
          <cell r="AE169">
            <v>0.67</v>
          </cell>
          <cell r="AF169">
            <v>0.67</v>
          </cell>
          <cell r="AG169">
            <v>0.67</v>
          </cell>
          <cell r="AH169">
            <v>0.67</v>
          </cell>
          <cell r="AI169">
            <v>0.67</v>
          </cell>
          <cell r="AJ169">
            <v>0.67</v>
          </cell>
          <cell r="AK169">
            <v>0.67</v>
          </cell>
          <cell r="AL169">
            <v>0.67</v>
          </cell>
          <cell r="AM169">
            <v>0.67</v>
          </cell>
          <cell r="AN169">
            <v>0.67</v>
          </cell>
          <cell r="AO169">
            <v>0.67</v>
          </cell>
          <cell r="AP169">
            <v>0.67</v>
          </cell>
          <cell r="AQ169">
            <v>0.67</v>
          </cell>
        </row>
        <row r="170">
          <cell r="B170">
            <v>0.33</v>
          </cell>
          <cell r="C170">
            <v>0.33</v>
          </cell>
          <cell r="D170">
            <v>0.33</v>
          </cell>
          <cell r="E170">
            <v>0.33</v>
          </cell>
          <cell r="F170">
            <v>0.33</v>
          </cell>
          <cell r="G170">
            <v>0.33</v>
          </cell>
          <cell r="H170">
            <v>0.33</v>
          </cell>
          <cell r="I170">
            <v>0.33</v>
          </cell>
          <cell r="J170">
            <v>0.33</v>
          </cell>
          <cell r="K170">
            <v>0.33</v>
          </cell>
          <cell r="L170">
            <v>0.33</v>
          </cell>
          <cell r="M170">
            <v>0.33</v>
          </cell>
          <cell r="N170">
            <v>0.33</v>
          </cell>
          <cell r="O170">
            <v>0.33</v>
          </cell>
          <cell r="P170">
            <v>0.33</v>
          </cell>
          <cell r="Q170">
            <v>0.33</v>
          </cell>
          <cell r="R170">
            <v>0.33</v>
          </cell>
          <cell r="S170">
            <v>0.33</v>
          </cell>
          <cell r="T170">
            <v>0.33</v>
          </cell>
          <cell r="U170">
            <v>0.33</v>
          </cell>
          <cell r="V170">
            <v>0.33</v>
          </cell>
          <cell r="W170">
            <v>0.33</v>
          </cell>
          <cell r="X170">
            <v>0.33</v>
          </cell>
          <cell r="Y170">
            <v>0.33</v>
          </cell>
          <cell r="Z170">
            <v>0.33</v>
          </cell>
          <cell r="AA170">
            <v>0.33</v>
          </cell>
          <cell r="AB170">
            <v>0.33</v>
          </cell>
          <cell r="AC170">
            <v>0.33</v>
          </cell>
          <cell r="AD170">
            <v>0.33</v>
          </cell>
          <cell r="AE170">
            <v>0.33</v>
          </cell>
          <cell r="AF170">
            <v>0.33</v>
          </cell>
          <cell r="AG170">
            <v>0.33</v>
          </cell>
          <cell r="AH170">
            <v>0.33</v>
          </cell>
          <cell r="AI170">
            <v>0.33</v>
          </cell>
          <cell r="AJ170">
            <v>0.33</v>
          </cell>
          <cell r="AK170">
            <v>0.33</v>
          </cell>
          <cell r="AL170">
            <v>0.33</v>
          </cell>
          <cell r="AM170">
            <v>0.33</v>
          </cell>
          <cell r="AN170">
            <v>0.33</v>
          </cell>
          <cell r="AO170">
            <v>0.33</v>
          </cell>
          <cell r="AP170">
            <v>0.33</v>
          </cell>
          <cell r="AQ170">
            <v>0.33</v>
          </cell>
        </row>
        <row r="173">
          <cell r="B173">
            <v>0.1</v>
          </cell>
          <cell r="C173">
            <v>0.1</v>
          </cell>
          <cell r="D173">
            <v>0.1</v>
          </cell>
          <cell r="E173">
            <v>0.1</v>
          </cell>
          <cell r="F173">
            <v>0.1</v>
          </cell>
          <cell r="G173">
            <v>0.1</v>
          </cell>
          <cell r="H173">
            <v>0.1</v>
          </cell>
          <cell r="I173">
            <v>0.1</v>
          </cell>
          <cell r="J173">
            <v>0.1</v>
          </cell>
          <cell r="K173">
            <v>0.1</v>
          </cell>
          <cell r="L173">
            <v>0.1</v>
          </cell>
          <cell r="M173">
            <v>0.1</v>
          </cell>
          <cell r="N173">
            <v>0.1</v>
          </cell>
          <cell r="O173">
            <v>0.1</v>
          </cell>
          <cell r="P173">
            <v>0.1</v>
          </cell>
          <cell r="Q173">
            <v>0.1</v>
          </cell>
          <cell r="R173">
            <v>0.1</v>
          </cell>
          <cell r="S173">
            <v>0.1</v>
          </cell>
          <cell r="T173">
            <v>0.1</v>
          </cell>
          <cell r="U173">
            <v>0.1</v>
          </cell>
          <cell r="V173">
            <v>0.1</v>
          </cell>
          <cell r="W173">
            <v>0.1</v>
          </cell>
          <cell r="X173">
            <v>0.1</v>
          </cell>
          <cell r="Y173">
            <v>0.1</v>
          </cell>
          <cell r="Z173">
            <v>0.1</v>
          </cell>
          <cell r="AA173">
            <v>0.1</v>
          </cell>
          <cell r="AB173">
            <v>0.1</v>
          </cell>
          <cell r="AC173">
            <v>0.1</v>
          </cell>
          <cell r="AD173">
            <v>0.1</v>
          </cell>
          <cell r="AE173">
            <v>0.1</v>
          </cell>
          <cell r="AF173">
            <v>0.1</v>
          </cell>
          <cell r="AG173">
            <v>0.1</v>
          </cell>
          <cell r="AH173">
            <v>0.1</v>
          </cell>
          <cell r="AI173">
            <v>0.1</v>
          </cell>
          <cell r="AJ173">
            <v>0.1</v>
          </cell>
          <cell r="AK173">
            <v>0.1</v>
          </cell>
          <cell r="AL173">
            <v>0.1</v>
          </cell>
          <cell r="AM173">
            <v>0.1</v>
          </cell>
          <cell r="AN173">
            <v>0.1</v>
          </cell>
          <cell r="AO173">
            <v>0.1</v>
          </cell>
          <cell r="AP173">
            <v>0.1</v>
          </cell>
          <cell r="AQ173">
            <v>0.1</v>
          </cell>
        </row>
        <row r="174">
          <cell r="B174">
            <v>0.35</v>
          </cell>
          <cell r="C174">
            <v>0.35</v>
          </cell>
          <cell r="D174">
            <v>0.35</v>
          </cell>
          <cell r="E174">
            <v>0.35</v>
          </cell>
          <cell r="F174">
            <v>0.35</v>
          </cell>
          <cell r="G174">
            <v>0.35</v>
          </cell>
          <cell r="H174">
            <v>0.35</v>
          </cell>
          <cell r="I174">
            <v>0.35</v>
          </cell>
          <cell r="J174">
            <v>0.35</v>
          </cell>
          <cell r="K174">
            <v>0.35</v>
          </cell>
          <cell r="L174">
            <v>0.35</v>
          </cell>
          <cell r="M174">
            <v>0.35</v>
          </cell>
          <cell r="N174">
            <v>0.35</v>
          </cell>
          <cell r="O174">
            <v>0.35</v>
          </cell>
          <cell r="P174">
            <v>0.35</v>
          </cell>
          <cell r="Q174">
            <v>0.35</v>
          </cell>
          <cell r="R174">
            <v>0.35</v>
          </cell>
          <cell r="S174">
            <v>0.35</v>
          </cell>
          <cell r="T174">
            <v>0.35</v>
          </cell>
          <cell r="U174">
            <v>0.35</v>
          </cell>
          <cell r="V174">
            <v>0.35</v>
          </cell>
          <cell r="W174">
            <v>0.35</v>
          </cell>
          <cell r="X174">
            <v>0.35</v>
          </cell>
          <cell r="Y174">
            <v>0.35</v>
          </cell>
          <cell r="Z174">
            <v>0.35</v>
          </cell>
          <cell r="AA174">
            <v>0.35</v>
          </cell>
          <cell r="AB174">
            <v>0.35</v>
          </cell>
          <cell r="AC174">
            <v>0.35</v>
          </cell>
          <cell r="AD174">
            <v>0.35</v>
          </cell>
          <cell r="AE174">
            <v>0.35</v>
          </cell>
          <cell r="AF174">
            <v>0.35</v>
          </cell>
          <cell r="AG174">
            <v>0.35</v>
          </cell>
          <cell r="AH174">
            <v>0.35</v>
          </cell>
          <cell r="AI174">
            <v>0.35</v>
          </cell>
          <cell r="AJ174">
            <v>0.35</v>
          </cell>
          <cell r="AK174">
            <v>0.35</v>
          </cell>
          <cell r="AL174">
            <v>0.35</v>
          </cell>
          <cell r="AM174">
            <v>0.35</v>
          </cell>
          <cell r="AN174">
            <v>0.35</v>
          </cell>
          <cell r="AO174">
            <v>0.35</v>
          </cell>
          <cell r="AP174">
            <v>0.35</v>
          </cell>
          <cell r="AQ174">
            <v>0.35</v>
          </cell>
        </row>
        <row r="175">
          <cell r="B175">
            <v>0.55000000000000004</v>
          </cell>
          <cell r="C175">
            <v>0.55000000000000004</v>
          </cell>
          <cell r="D175">
            <v>0.55000000000000004</v>
          </cell>
          <cell r="E175">
            <v>0.55000000000000004</v>
          </cell>
          <cell r="F175">
            <v>0.55000000000000004</v>
          </cell>
          <cell r="G175">
            <v>0.55000000000000004</v>
          </cell>
          <cell r="H175">
            <v>0.55000000000000004</v>
          </cell>
          <cell r="I175">
            <v>0.55000000000000004</v>
          </cell>
          <cell r="J175">
            <v>0.55000000000000004</v>
          </cell>
          <cell r="K175">
            <v>0.55000000000000004</v>
          </cell>
          <cell r="L175">
            <v>0.55000000000000004</v>
          </cell>
          <cell r="M175">
            <v>0.55000000000000004</v>
          </cell>
          <cell r="N175">
            <v>0.55000000000000004</v>
          </cell>
          <cell r="O175">
            <v>0.55000000000000004</v>
          </cell>
          <cell r="P175">
            <v>0.55000000000000004</v>
          </cell>
          <cell r="Q175">
            <v>0.55000000000000004</v>
          </cell>
          <cell r="R175">
            <v>0.55000000000000004</v>
          </cell>
          <cell r="S175">
            <v>0.55000000000000004</v>
          </cell>
          <cell r="T175">
            <v>0.55000000000000004</v>
          </cell>
          <cell r="U175">
            <v>0.55000000000000004</v>
          </cell>
          <cell r="V175">
            <v>0.55000000000000004</v>
          </cell>
          <cell r="W175">
            <v>0.55000000000000004</v>
          </cell>
          <cell r="X175">
            <v>0.55000000000000004</v>
          </cell>
          <cell r="Y175">
            <v>0.55000000000000004</v>
          </cell>
          <cell r="Z175">
            <v>0.55000000000000004</v>
          </cell>
          <cell r="AA175">
            <v>0.55000000000000004</v>
          </cell>
          <cell r="AB175">
            <v>0.55000000000000004</v>
          </cell>
          <cell r="AC175">
            <v>0.55000000000000004</v>
          </cell>
          <cell r="AD175">
            <v>0.55000000000000004</v>
          </cell>
          <cell r="AE175">
            <v>0.55000000000000004</v>
          </cell>
          <cell r="AF175">
            <v>0.55000000000000004</v>
          </cell>
          <cell r="AG175">
            <v>0.55000000000000004</v>
          </cell>
          <cell r="AH175">
            <v>0.55000000000000004</v>
          </cell>
          <cell r="AI175">
            <v>0.55000000000000004</v>
          </cell>
          <cell r="AJ175">
            <v>0.55000000000000004</v>
          </cell>
          <cell r="AK175">
            <v>0.55000000000000004</v>
          </cell>
          <cell r="AL175">
            <v>0.55000000000000004</v>
          </cell>
          <cell r="AM175">
            <v>0.55000000000000004</v>
          </cell>
          <cell r="AN175">
            <v>0.55000000000000004</v>
          </cell>
          <cell r="AO175">
            <v>0.55000000000000004</v>
          </cell>
          <cell r="AP175">
            <v>0.55000000000000004</v>
          </cell>
          <cell r="AQ175">
            <v>0.55000000000000004</v>
          </cell>
        </row>
        <row r="179">
          <cell r="B179">
            <v>6.0413119580898389</v>
          </cell>
          <cell r="C179">
            <v>6.3506716223703936</v>
          </cell>
          <cell r="D179">
            <v>5.8444679109334388</v>
          </cell>
          <cell r="E179">
            <v>5.7921193255040295</v>
          </cell>
          <cell r="F179">
            <v>6.0527129742586911</v>
          </cell>
          <cell r="G179">
            <v>4.4926537364737795</v>
          </cell>
          <cell r="H179">
            <v>4.9381376938319388</v>
          </cell>
          <cell r="I179">
            <v>5.1230438642844129</v>
          </cell>
          <cell r="J179">
            <v>4.8150322479598735</v>
          </cell>
          <cell r="K179">
            <v>4.9556803794120379</v>
          </cell>
          <cell r="L179">
            <v>5.4238487363745671</v>
          </cell>
          <cell r="M179">
            <v>9.1738650788873617</v>
          </cell>
          <cell r="N179">
            <v>6.763602782968503</v>
          </cell>
          <cell r="O179">
            <v>6.1995439888447628</v>
          </cell>
          <cell r="P179">
            <v>6.0860485398811823</v>
          </cell>
          <cell r="Q179">
            <v>6.4133701205937683</v>
          </cell>
          <cell r="R179">
            <v>5.8700132131857572</v>
          </cell>
          <cell r="S179">
            <v>4.7763170105789863</v>
          </cell>
          <cell r="T179">
            <v>6.1328422060229766</v>
          </cell>
          <cell r="U179">
            <v>4.4661702243043759</v>
          </cell>
          <cell r="V179">
            <v>5.088953514442176</v>
          </cell>
          <cell r="W179">
            <v>4.9873187403942918</v>
          </cell>
          <cell r="X179">
            <v>4.8963344505673323</v>
          </cell>
          <cell r="Y179">
            <v>4.7716611101434392</v>
          </cell>
          <cell r="Z179">
            <v>5.3182460409283863</v>
          </cell>
          <cell r="AA179">
            <v>9.5650262268508257</v>
          </cell>
          <cell r="AB179">
            <v>6.7113020834631207</v>
          </cell>
          <cell r="AC179">
            <v>6.5329360692450642</v>
          </cell>
          <cell r="AD179">
            <v>5.9872753412866038</v>
          </cell>
          <cell r="AE179">
            <v>6.2789375071232518</v>
          </cell>
          <cell r="AF179">
            <v>5.8152426495807417</v>
          </cell>
          <cell r="AG179">
            <v>7.0916538113967533</v>
          </cell>
          <cell r="AH179">
            <v>5.9553015733212149</v>
          </cell>
          <cell r="AI179">
            <v>4.5230850646454099</v>
          </cell>
          <cell r="AJ179">
            <v>4.7567289242689563</v>
          </cell>
          <cell r="AK179">
            <v>5.287211338635931</v>
          </cell>
          <cell r="AL179">
            <v>4.7181743875233915</v>
          </cell>
          <cell r="AM179">
            <v>5.181030842922107</v>
          </cell>
          <cell r="AN179">
            <v>5.5514336167691516</v>
          </cell>
          <cell r="AO179">
            <v>8.6722766384311178</v>
          </cell>
          <cell r="AP179">
            <v>6.8269693894712606</v>
          </cell>
          <cell r="AQ179">
            <v>5.7946256586843825</v>
          </cell>
        </row>
        <row r="180">
          <cell r="B180">
            <v>24.803460554636942</v>
          </cell>
          <cell r="C180">
            <v>22.914082555735295</v>
          </cell>
          <cell r="D180">
            <v>30.478118711319752</v>
          </cell>
          <cell r="E180">
            <v>23.753063323607122</v>
          </cell>
          <cell r="F180">
            <v>24.353253784135038</v>
          </cell>
          <cell r="G180">
            <v>20.270273584643846</v>
          </cell>
          <cell r="H180">
            <v>23.965994112829339</v>
          </cell>
          <cell r="I180">
            <v>21.084267757631274</v>
          </cell>
          <cell r="J180">
            <v>23.206286670707417</v>
          </cell>
          <cell r="K180">
            <v>21.89338899344861</v>
          </cell>
          <cell r="L180">
            <v>23.210442884686842</v>
          </cell>
          <cell r="M180">
            <v>29.421074723478803</v>
          </cell>
          <cell r="N180">
            <v>26.413348263055518</v>
          </cell>
          <cell r="O180">
            <v>23.761828324976371</v>
          </cell>
          <cell r="P180">
            <v>23.695449790129953</v>
          </cell>
          <cell r="Q180">
            <v>21.338319902443949</v>
          </cell>
          <cell r="R180">
            <v>28.603947429556815</v>
          </cell>
          <cell r="S180">
            <v>20.640208292413277</v>
          </cell>
          <cell r="T180">
            <v>23.425582201281301</v>
          </cell>
          <cell r="U180">
            <v>18.184766678170021</v>
          </cell>
          <cell r="V180">
            <v>23.700137325931479</v>
          </cell>
          <cell r="W180">
            <v>19.59889963163431</v>
          </cell>
          <cell r="X180">
            <v>22.428797810353061</v>
          </cell>
          <cell r="Y180">
            <v>20.763625536918173</v>
          </cell>
          <cell r="Z180">
            <v>22.583164514077541</v>
          </cell>
          <cell r="AA180">
            <v>28.158635202292221</v>
          </cell>
          <cell r="AB180">
            <v>25.679255829245374</v>
          </cell>
          <cell r="AC180">
            <v>22.74322804130593</v>
          </cell>
          <cell r="AD180">
            <v>26.142607147521041</v>
          </cell>
          <cell r="AE180">
            <v>24.723644883808323</v>
          </cell>
          <cell r="AF180">
            <v>32.631462544488606</v>
          </cell>
          <cell r="AG180">
            <v>27.735068405064379</v>
          </cell>
          <cell r="AH180">
            <v>25.481547718300941</v>
          </cell>
          <cell r="AI180">
            <v>22.666449365087853</v>
          </cell>
          <cell r="AJ180">
            <v>24.285553150973271</v>
          </cell>
          <cell r="AK180">
            <v>22.880782648954092</v>
          </cell>
          <cell r="AL180">
            <v>24.132840916619898</v>
          </cell>
          <cell r="AM180">
            <v>23.276846492818688</v>
          </cell>
          <cell r="AN180">
            <v>23.968282845971938</v>
          </cell>
          <cell r="AO180">
            <v>31.038779349795202</v>
          </cell>
          <cell r="AP180">
            <v>27.300411443888279</v>
          </cell>
          <cell r="AQ180">
            <v>24.998604492598243</v>
          </cell>
        </row>
        <row r="181">
          <cell r="B181">
            <v>20.511628160946618</v>
          </cell>
          <cell r="C181">
            <v>19.995578626215877</v>
          </cell>
          <cell r="D181">
            <v>22.220617157049766</v>
          </cell>
          <cell r="E181">
            <v>19.968819209920305</v>
          </cell>
          <cell r="F181">
            <v>20.382160716432207</v>
          </cell>
          <cell r="G181">
            <v>21.551620622375928</v>
          </cell>
          <cell r="H181">
            <v>21.79421498768021</v>
          </cell>
          <cell r="I181">
            <v>21.951837725083649</v>
          </cell>
          <cell r="J181">
            <v>21.415515718998972</v>
          </cell>
          <cell r="K181">
            <v>20.646672084748403</v>
          </cell>
          <cell r="L181">
            <v>19.737796091952976</v>
          </cell>
          <cell r="M181">
            <v>15.875152145926663</v>
          </cell>
          <cell r="N181">
            <v>20.83399572506633</v>
          </cell>
          <cell r="O181">
            <v>22.009173841568938</v>
          </cell>
          <cell r="P181">
            <v>23.512453826727178</v>
          </cell>
          <cell r="Q181">
            <v>24.504390644187858</v>
          </cell>
          <cell r="R181">
            <v>26.824939033971575</v>
          </cell>
          <cell r="S181">
            <v>23.842442970665182</v>
          </cell>
          <cell r="T181">
            <v>23.118141821455371</v>
          </cell>
          <cell r="U181">
            <v>26.140351767437149</v>
          </cell>
          <cell r="V181">
            <v>24.94041136815537</v>
          </cell>
          <cell r="W181">
            <v>25.773984382668331</v>
          </cell>
          <cell r="X181">
            <v>24.242549902354053</v>
          </cell>
          <cell r="Y181">
            <v>23.144393230864722</v>
          </cell>
          <cell r="Z181">
            <v>23.51540532150505</v>
          </cell>
          <cell r="AA181">
            <v>16.574650254589805</v>
          </cell>
          <cell r="AB181">
            <v>23.079064460842954</v>
          </cell>
          <cell r="AC181">
            <v>25.431522335384393</v>
          </cell>
          <cell r="AD181">
            <v>16.888780644726175</v>
          </cell>
          <cell r="AE181">
            <v>14.820930284234693</v>
          </cell>
          <cell r="AF181">
            <v>16.920485796276363</v>
          </cell>
          <cell r="AG181">
            <v>15.011307767144579</v>
          </cell>
          <cell r="AH181">
            <v>17.058880829049595</v>
          </cell>
          <cell r="AI181">
            <v>16.328301759033256</v>
          </cell>
          <cell r="AJ181">
            <v>18.033912950787794</v>
          </cell>
          <cell r="AK181">
            <v>17.328968433059202</v>
          </cell>
          <cell r="AL181">
            <v>18.028947614216158</v>
          </cell>
          <cell r="AM181">
            <v>17.583766671968039</v>
          </cell>
          <cell r="AN181">
            <v>15.171521347001823</v>
          </cell>
          <cell r="AO181">
            <v>14.977919899552013</v>
          </cell>
          <cell r="AP181">
            <v>18.131143449094246</v>
          </cell>
          <cell r="AQ181">
            <v>17.837199662466517</v>
          </cell>
        </row>
        <row r="182">
          <cell r="B182">
            <v>20.736780935162386</v>
          </cell>
          <cell r="C182">
            <v>22.256266407647274</v>
          </cell>
          <cell r="D182">
            <v>18.384368283948358</v>
          </cell>
          <cell r="E182">
            <v>21.721388190101969</v>
          </cell>
          <cell r="F182">
            <v>20.864572577898517</v>
          </cell>
          <cell r="G182">
            <v>24.041285564289858</v>
          </cell>
          <cell r="H182">
            <v>22.26035593996053</v>
          </cell>
          <cell r="I182">
            <v>21.880726188359468</v>
          </cell>
          <cell r="J182">
            <v>20.233348420484727</v>
          </cell>
          <cell r="K182">
            <v>21.393502288139306</v>
          </cell>
          <cell r="L182">
            <v>21.506866468497304</v>
          </cell>
          <cell r="M182">
            <v>17.886550304793573</v>
          </cell>
          <cell r="N182">
            <v>20.464099744226683</v>
          </cell>
          <cell r="O182">
            <v>20.938774823212164</v>
          </cell>
          <cell r="P182">
            <v>20.057273082261425</v>
          </cell>
          <cell r="Q182">
            <v>20.483645851526962</v>
          </cell>
          <cell r="R182">
            <v>18.174273140539473</v>
          </cell>
          <cell r="S182">
            <v>21.847136660846076</v>
          </cell>
          <cell r="T182">
            <v>20.164414636418375</v>
          </cell>
          <cell r="U182">
            <v>23.452922564969544</v>
          </cell>
          <cell r="V182">
            <v>21.195000211025008</v>
          </cell>
          <cell r="W182">
            <v>21.84776680328239</v>
          </cell>
          <cell r="X182">
            <v>19.386904631309509</v>
          </cell>
          <cell r="Y182">
            <v>21.396238467905494</v>
          </cell>
          <cell r="Z182">
            <v>19.87138055339588</v>
          </cell>
          <cell r="AA182">
            <v>17.709347015273362</v>
          </cell>
          <cell r="AB182">
            <v>19.629952113037469</v>
          </cell>
          <cell r="AC182">
            <v>19.993967210715844</v>
          </cell>
          <cell r="AD182">
            <v>21.55466756355003</v>
          </cell>
          <cell r="AE182">
            <v>24.291765435772799</v>
          </cell>
          <cell r="AF182">
            <v>18.637959876091351</v>
          </cell>
          <cell r="AG182">
            <v>21.558913331260104</v>
          </cell>
          <cell r="AH182">
            <v>21.712492366823742</v>
          </cell>
          <cell r="AI182">
            <v>24.668372382011622</v>
          </cell>
          <cell r="AJ182">
            <v>23.517886449632787</v>
          </cell>
          <cell r="AK182">
            <v>21.921018081797524</v>
          </cell>
          <cell r="AL182">
            <v>21.260041342159777</v>
          </cell>
          <cell r="AM182">
            <v>21.395029697853296</v>
          </cell>
          <cell r="AN182">
            <v>23.485320640547606</v>
          </cell>
          <cell r="AO182">
            <v>18.113628881967291</v>
          </cell>
          <cell r="AP182">
            <v>21.465179936712222</v>
          </cell>
          <cell r="AQ182">
            <v>22.065243038307056</v>
          </cell>
        </row>
        <row r="183">
          <cell r="B183">
            <v>18.027850056433852</v>
          </cell>
          <cell r="C183">
            <v>16.370085231149627</v>
          </cell>
          <cell r="D183">
            <v>13.830033358091132</v>
          </cell>
          <cell r="E183">
            <v>11.008547316870269</v>
          </cell>
          <cell r="F183">
            <v>18.774925683547409</v>
          </cell>
          <cell r="G183">
            <v>19.580343809304807</v>
          </cell>
          <cell r="H183">
            <v>16.736210537774653</v>
          </cell>
          <cell r="I183">
            <v>20.076072499584061</v>
          </cell>
          <cell r="J183">
            <v>19.29564777653918</v>
          </cell>
          <cell r="K183">
            <v>18.738456219676433</v>
          </cell>
          <cell r="L183">
            <v>20.518906190073274</v>
          </cell>
          <cell r="M183">
            <v>18.22002330477207</v>
          </cell>
          <cell r="N183">
            <v>18.014211754683281</v>
          </cell>
          <cell r="O183">
            <v>19.554791230021156</v>
          </cell>
          <cell r="P183">
            <v>16.521477485590495</v>
          </cell>
          <cell r="Q183">
            <v>14.813076895421728</v>
          </cell>
          <cell r="R183">
            <v>12.348301744972344</v>
          </cell>
          <cell r="S183">
            <v>8.9149270849329767</v>
          </cell>
          <cell r="T183">
            <v>17.279365601009559</v>
          </cell>
          <cell r="U183">
            <v>16.987471765415883</v>
          </cell>
          <cell r="V183">
            <v>14.525033947493188</v>
          </cell>
          <cell r="W183">
            <v>17.869664986499416</v>
          </cell>
          <cell r="X183">
            <v>17.790904024344332</v>
          </cell>
          <cell r="Y183">
            <v>17.865464788069957</v>
          </cell>
          <cell r="Z183">
            <v>18.703408985846696</v>
          </cell>
          <cell r="AA183">
            <v>17.579117156051613</v>
          </cell>
          <cell r="AB183">
            <v>16.896252222565288</v>
          </cell>
          <cell r="AC183">
            <v>17.980802274890891</v>
          </cell>
          <cell r="AD183">
            <v>19.848219130000786</v>
          </cell>
          <cell r="AE183">
            <v>18.157879962893876</v>
          </cell>
          <cell r="AF183">
            <v>15.532275197052858</v>
          </cell>
          <cell r="AG183">
            <v>13.687004648515819</v>
          </cell>
          <cell r="AH183">
            <v>20.593610005238737</v>
          </cell>
          <cell r="AI183">
            <v>22.559461139716923</v>
          </cell>
          <cell r="AJ183">
            <v>19.395305127156714</v>
          </cell>
          <cell r="AK183">
            <v>22.744626068430428</v>
          </cell>
          <cell r="AL183">
            <v>21.08877738814024</v>
          </cell>
          <cell r="AM183">
            <v>19.807493710265959</v>
          </cell>
          <cell r="AN183">
            <v>22.712217170084756</v>
          </cell>
          <cell r="AO183">
            <v>19.041225026591601</v>
          </cell>
          <cell r="AP183">
            <v>19.364370707266051</v>
          </cell>
          <cell r="AQ183">
            <v>21.448026953484234</v>
          </cell>
        </row>
        <row r="184">
          <cell r="B184">
            <v>9.8789683347303612</v>
          </cell>
          <cell r="C184">
            <v>12.113315556881538</v>
          </cell>
          <cell r="D184">
            <v>9.2423945786575583</v>
          </cell>
          <cell r="E184">
            <v>17.756062633996315</v>
          </cell>
          <cell r="F184">
            <v>9.5723742637281397</v>
          </cell>
          <cell r="G184">
            <v>10.063822682911781</v>
          </cell>
          <cell r="H184">
            <v>10.305086727923321</v>
          </cell>
          <cell r="I184">
            <v>9.8840519650571377</v>
          </cell>
          <cell r="J184">
            <v>11.034169165309828</v>
          </cell>
          <cell r="K184">
            <v>12.372300034575213</v>
          </cell>
          <cell r="L184">
            <v>9.6021396284150349</v>
          </cell>
          <cell r="M184">
            <v>9.4233344421415364</v>
          </cell>
          <cell r="N184">
            <v>7.5107417299996797</v>
          </cell>
          <cell r="O184">
            <v>7.5358877913766067</v>
          </cell>
          <cell r="P184">
            <v>10.127297275409768</v>
          </cell>
          <cell r="Q184">
            <v>12.447196585825731</v>
          </cell>
          <cell r="R184">
            <v>8.1785254377740344</v>
          </cell>
          <cell r="S184">
            <v>19.978967980563514</v>
          </cell>
          <cell r="T184">
            <v>9.8796535338124247</v>
          </cell>
          <cell r="U184">
            <v>10.768316999703025</v>
          </cell>
          <cell r="V184">
            <v>10.550463632952779</v>
          </cell>
          <cell r="W184">
            <v>9.9223654555212644</v>
          </cell>
          <cell r="X184">
            <v>11.2545091810717</v>
          </cell>
          <cell r="Y184">
            <v>12.058616866098218</v>
          </cell>
          <cell r="Z184">
            <v>10.008394584246441</v>
          </cell>
          <cell r="AA184">
            <v>10.413224144942172</v>
          </cell>
          <cell r="AB184">
            <v>8.0041732908458059</v>
          </cell>
          <cell r="AC184">
            <v>7.2726745680064679</v>
          </cell>
          <cell r="AD184">
            <v>9.5784501729153693</v>
          </cell>
          <cell r="AE184">
            <v>11.72684192616706</v>
          </cell>
          <cell r="AF184">
            <v>10.46257393651009</v>
          </cell>
          <cell r="AG184">
            <v>14.91605203661836</v>
          </cell>
          <cell r="AH184">
            <v>9.1981675072657687</v>
          </cell>
          <cell r="AI184">
            <v>9.2543302895049351</v>
          </cell>
          <cell r="AJ184">
            <v>10.010613397180482</v>
          </cell>
          <cell r="AK184">
            <v>9.8373934291228249</v>
          </cell>
          <cell r="AL184">
            <v>10.771218351340528</v>
          </cell>
          <cell r="AM184">
            <v>12.755832584171911</v>
          </cell>
          <cell r="AN184">
            <v>9.1112243796247245</v>
          </cell>
          <cell r="AO184">
            <v>8.1561702036627803</v>
          </cell>
          <cell r="AP184">
            <v>6.9119250735679509</v>
          </cell>
          <cell r="AQ184">
            <v>7.8563001944595712</v>
          </cell>
        </row>
        <row r="188">
          <cell r="B188">
            <v>1677148.5490147818</v>
          </cell>
          <cell r="C188">
            <v>81739.240424664444</v>
          </cell>
          <cell r="D188">
            <v>140603.34521196032</v>
          </cell>
          <cell r="E188">
            <v>42712.6517784846</v>
          </cell>
          <cell r="F188">
            <v>1412161.8535435607</v>
          </cell>
          <cell r="G188">
            <v>49514.255654275352</v>
          </cell>
          <cell r="H188">
            <v>152010.93953611326</v>
          </cell>
          <cell r="I188">
            <v>117688.40794613268</v>
          </cell>
          <cell r="J188">
            <v>95726.64496491816</v>
          </cell>
          <cell r="K188">
            <v>121544.2063487507</v>
          </cell>
          <cell r="L188">
            <v>143113.07613461831</v>
          </cell>
          <cell r="M188">
            <v>322671.43903319724</v>
          </cell>
          <cell r="N188">
            <v>265935.52765448106</v>
          </cell>
          <cell r="O188">
            <v>144136.60794584575</v>
          </cell>
          <cell r="P188">
            <v>925113.52079424844</v>
          </cell>
          <cell r="Q188">
            <v>44286.437094839763</v>
          </cell>
          <cell r="R188">
            <v>75441.116315202686</v>
          </cell>
          <cell r="S188">
            <v>19757.474130110506</v>
          </cell>
          <cell r="T188">
            <v>785689.33147273026</v>
          </cell>
          <cell r="U188">
            <v>26318.024589269615</v>
          </cell>
          <cell r="V188">
            <v>85450.145147052914</v>
          </cell>
          <cell r="W188">
            <v>62911.185674643886</v>
          </cell>
          <cell r="X188">
            <v>52962.768411585726</v>
          </cell>
          <cell r="Y188">
            <v>64377.72476650004</v>
          </cell>
          <cell r="Z188">
            <v>76784.198149399133</v>
          </cell>
          <cell r="AA188">
            <v>188879.71204926283</v>
          </cell>
          <cell r="AB188">
            <v>144669.70018040188</v>
          </cell>
          <cell r="AC188">
            <v>83386.918622729543</v>
          </cell>
          <cell r="AD188">
            <v>752047.825012972</v>
          </cell>
          <cell r="AE188">
            <v>37457.817960619686</v>
          </cell>
          <cell r="AF188">
            <v>65163.050424435976</v>
          </cell>
          <cell r="AG188">
            <v>22960.789378235495</v>
          </cell>
          <cell r="AH188">
            <v>626490.46004547237</v>
          </cell>
          <cell r="AI188">
            <v>23196.234676378168</v>
          </cell>
          <cell r="AJ188">
            <v>66554.961926140168</v>
          </cell>
          <cell r="AK188">
            <v>54765.622383064998</v>
          </cell>
          <cell r="AL188">
            <v>42765.391103280395</v>
          </cell>
          <cell r="AM188">
            <v>57170.395698074564</v>
          </cell>
          <cell r="AN188">
            <v>66328.584367493997</v>
          </cell>
          <cell r="AO188">
            <v>133778.45270167204</v>
          </cell>
          <cell r="AP188">
            <v>121263.97551078937</v>
          </cell>
          <cell r="AQ188">
            <v>60759.373505365329</v>
          </cell>
        </row>
        <row r="189">
          <cell r="B189">
            <v>6885770.5359925916</v>
          </cell>
          <cell r="C189">
            <v>294926.24001156678</v>
          </cell>
          <cell r="D189">
            <v>733227.645678762</v>
          </cell>
          <cell r="E189">
            <v>175161.50227537629</v>
          </cell>
          <cell r="F189">
            <v>5681871.278198665</v>
          </cell>
          <cell r="G189">
            <v>223401.92842013339</v>
          </cell>
          <cell r="H189">
            <v>737746.39507493121</v>
          </cell>
          <cell r="I189">
            <v>484355.38926469843</v>
          </cell>
          <cell r="J189">
            <v>461359.31198013329</v>
          </cell>
          <cell r="K189">
            <v>536962.51286667911</v>
          </cell>
          <cell r="L189">
            <v>612428.1928066297</v>
          </cell>
          <cell r="M189">
            <v>1034824.5191414475</v>
          </cell>
          <cell r="N189">
            <v>1038536.40328274</v>
          </cell>
          <cell r="O189">
            <v>552451.81573295442</v>
          </cell>
          <cell r="P189">
            <v>3601841.2995730755</v>
          </cell>
          <cell r="Q189">
            <v>147348.14057194328</v>
          </cell>
          <cell r="R189">
            <v>367616.5021672927</v>
          </cell>
          <cell r="S189">
            <v>85379.253611982131</v>
          </cell>
          <cell r="T189">
            <v>3001093.0333424658</v>
          </cell>
          <cell r="U189">
            <v>107158.2838427864</v>
          </cell>
          <cell r="V189">
            <v>397956.11588091328</v>
          </cell>
          <cell r="W189">
            <v>247225.02770035047</v>
          </cell>
          <cell r="X189">
            <v>242608.2687309832</v>
          </cell>
          <cell r="Y189">
            <v>280136.19138392818</v>
          </cell>
          <cell r="Z189">
            <v>326053.01927450986</v>
          </cell>
          <cell r="AA189">
            <v>556046.03506249632</v>
          </cell>
          <cell r="AB189">
            <v>553545.37695847102</v>
          </cell>
          <cell r="AC189">
            <v>290296.38217747217</v>
          </cell>
          <cell r="AD189">
            <v>3283712.494377607</v>
          </cell>
          <cell r="AE189">
            <v>147492.11762819343</v>
          </cell>
          <cell r="AF189">
            <v>365653.81143001973</v>
          </cell>
          <cell r="AG189">
            <v>89798.385676445047</v>
          </cell>
          <cell r="AH189">
            <v>2680627.7324770424</v>
          </cell>
          <cell r="AI189">
            <v>116242.8455884102</v>
          </cell>
          <cell r="AJ189">
            <v>339797.38830013026</v>
          </cell>
          <cell r="AK189">
            <v>237002.12117961087</v>
          </cell>
          <cell r="AL189">
            <v>218739.34608301526</v>
          </cell>
          <cell r="AM189">
            <v>256849.75923579736</v>
          </cell>
          <cell r="AN189">
            <v>286373.28312650119</v>
          </cell>
          <cell r="AO189">
            <v>478803.89986214729</v>
          </cell>
          <cell r="AP189">
            <v>484923.28526795108</v>
          </cell>
          <cell r="AQ189">
            <v>262122.11744900412</v>
          </cell>
        </row>
        <row r="190">
          <cell r="B190">
            <v>5694300.7821333222</v>
          </cell>
          <cell r="C190">
            <v>257362.29267487954</v>
          </cell>
          <cell r="D190">
            <v>534572.71946189634</v>
          </cell>
          <cell r="E190">
            <v>147255.464435139</v>
          </cell>
          <cell r="F190">
            <v>4755373.3307607993</v>
          </cell>
          <cell r="G190">
            <v>237523.85913850469</v>
          </cell>
          <cell r="H190">
            <v>670892.40967650933</v>
          </cell>
          <cell r="I190">
            <v>504285.51888220257</v>
          </cell>
          <cell r="J190">
            <v>425757.37075111759</v>
          </cell>
          <cell r="K190">
            <v>506385.23475183966</v>
          </cell>
          <cell r="L190">
            <v>520799.31652470113</v>
          </cell>
          <cell r="M190">
            <v>558375.13891346392</v>
          </cell>
          <cell r="N190">
            <v>819163.96099550754</v>
          </cell>
          <cell r="O190">
            <v>511703.38768824912</v>
          </cell>
          <cell r="P190">
            <v>3574024.886528499</v>
          </cell>
          <cell r="Q190">
            <v>169210.90384702972</v>
          </cell>
          <cell r="R190">
            <v>344752.77521765098</v>
          </cell>
          <cell r="S190">
            <v>98625.45747030506</v>
          </cell>
          <cell r="T190">
            <v>2961706.2990390896</v>
          </cell>
          <cell r="U190">
            <v>154038.55787756527</v>
          </cell>
          <cell r="V190">
            <v>418781.92940610729</v>
          </cell>
          <cell r="W190">
            <v>325118.96701938636</v>
          </cell>
          <cell r="X190">
            <v>262227.29863478139</v>
          </cell>
          <cell r="Y190">
            <v>312256.74726499297</v>
          </cell>
          <cell r="Z190">
            <v>339512.60018325131</v>
          </cell>
          <cell r="AA190">
            <v>327298.12685886194</v>
          </cell>
          <cell r="AB190">
            <v>497495.31379631063</v>
          </cell>
          <cell r="AC190">
            <v>324609.98561063322</v>
          </cell>
          <cell r="AD190">
            <v>2121360.7237007655</v>
          </cell>
          <cell r="AE190">
            <v>88416.186331539007</v>
          </cell>
          <cell r="AF190">
            <v>189603.51881932258</v>
          </cell>
          <cell r="AG190">
            <v>48602.411383839346</v>
          </cell>
          <cell r="AH190">
            <v>1794573.4513814058</v>
          </cell>
          <cell r="AI190">
            <v>83738.226024043746</v>
          </cell>
          <cell r="AJ190">
            <v>252326.00152918513</v>
          </cell>
          <cell r="AK190">
            <v>179495.70779552351</v>
          </cell>
          <cell r="AL190">
            <v>163413.84030682681</v>
          </cell>
          <cell r="AM190">
            <v>194029.12836783167</v>
          </cell>
          <cell r="AN190">
            <v>181269.48876919126</v>
          </cell>
          <cell r="AO190">
            <v>231049.24259129039</v>
          </cell>
          <cell r="AP190">
            <v>322054.25420310203</v>
          </cell>
          <cell r="AQ190">
            <v>187031.42194480277</v>
          </cell>
        </row>
        <row r="191">
          <cell r="B191">
            <v>5756806.1867875159</v>
          </cell>
          <cell r="C191">
            <v>286459.51468217175</v>
          </cell>
          <cell r="D191">
            <v>442282.12383477046</v>
          </cell>
          <cell r="E191">
            <v>160179.38128862326</v>
          </cell>
          <cell r="F191">
            <v>4867925.1123101469</v>
          </cell>
          <cell r="G191">
            <v>264962.8548097288</v>
          </cell>
          <cell r="H191">
            <v>685241.64991760196</v>
          </cell>
          <cell r="I191">
            <v>502651.91906042147</v>
          </cell>
          <cell r="J191">
            <v>402254.95094448858</v>
          </cell>
          <cell r="K191">
            <v>524702.17155945371</v>
          </cell>
          <cell r="L191">
            <v>567477.81288245833</v>
          </cell>
          <cell r="M191">
            <v>629121.84521547379</v>
          </cell>
          <cell r="N191">
            <v>804620.16148534615</v>
          </cell>
          <cell r="O191">
            <v>486817.09219101234</v>
          </cell>
          <cell r="P191">
            <v>3048818.0298057282</v>
          </cell>
          <cell r="Q191">
            <v>141446.33420792469</v>
          </cell>
          <cell r="R191">
            <v>233574.84968855628</v>
          </cell>
          <cell r="S191">
            <v>90371.77315442283</v>
          </cell>
          <cell r="T191">
            <v>2583299.0517296107</v>
          </cell>
          <cell r="U191">
            <v>138202.20944472429</v>
          </cell>
          <cell r="V191">
            <v>355891.60704338423</v>
          </cell>
          <cell r="W191">
            <v>275592.7554429688</v>
          </cell>
          <cell r="X191">
            <v>209704.65775404134</v>
          </cell>
          <cell r="Y191">
            <v>288671.20261267119</v>
          </cell>
          <cell r="Z191">
            <v>286900.60786426329</v>
          </cell>
          <cell r="AA191">
            <v>349704.88166937168</v>
          </cell>
          <cell r="AB191">
            <v>423145.79964241036</v>
          </cell>
          <cell r="AC191">
            <v>255204.59699495387</v>
          </cell>
          <cell r="AD191">
            <v>2707432.0013754475</v>
          </cell>
          <cell r="AE191">
            <v>144915.68463660928</v>
          </cell>
          <cell r="AF191">
            <v>208848.7776691342</v>
          </cell>
          <cell r="AG191">
            <v>69801.724870887469</v>
          </cell>
          <cell r="AH191">
            <v>2284127.7077491703</v>
          </cell>
          <cell r="AI191">
            <v>126509.52760763222</v>
          </cell>
          <cell r="AJ191">
            <v>329056.38773164956</v>
          </cell>
          <cell r="AK191">
            <v>227060.75502360935</v>
          </cell>
          <cell r="AL191">
            <v>192700.37692409597</v>
          </cell>
          <cell r="AM191">
            <v>236084.73890274408</v>
          </cell>
          <cell r="AN191">
            <v>280602.8458664692</v>
          </cell>
          <cell r="AO191">
            <v>279420.65799693862</v>
          </cell>
          <cell r="AP191">
            <v>381275.04397405148</v>
          </cell>
          <cell r="AQ191">
            <v>231364.44392087747</v>
          </cell>
        </row>
        <row r="192">
          <cell r="B192">
            <v>5004770.9460717877</v>
          </cell>
          <cell r="C192">
            <v>210698.71220671761</v>
          </cell>
          <cell r="D192">
            <v>332716.165812611</v>
          </cell>
          <cell r="E192">
            <v>81180.000222376926</v>
          </cell>
          <cell r="F192">
            <v>4380388.4251868287</v>
          </cell>
          <cell r="G192">
            <v>215798.10197735776</v>
          </cell>
          <cell r="H192">
            <v>515191.60579484404</v>
          </cell>
          <cell r="I192">
            <v>461194.76484654489</v>
          </cell>
          <cell r="J192">
            <v>383612.72135934234</v>
          </cell>
          <cell r="K192">
            <v>459583.8744732769</v>
          </cell>
          <cell r="L192">
            <v>541409.60165159253</v>
          </cell>
          <cell r="M192">
            <v>640851.05769641756</v>
          </cell>
          <cell r="N192">
            <v>708293.94658192503</v>
          </cell>
          <cell r="O192">
            <v>454640.09644193831</v>
          </cell>
          <cell r="P192">
            <v>2511357.2632984491</v>
          </cell>
          <cell r="Q192">
            <v>102289.18427826253</v>
          </cell>
          <cell r="R192">
            <v>158699.75661129731</v>
          </cell>
          <cell r="S192">
            <v>36877.041633179506</v>
          </cell>
          <cell r="T192">
            <v>2213690.2844161042</v>
          </cell>
          <cell r="U192">
            <v>100102.92424565446</v>
          </cell>
          <cell r="V192">
            <v>243894.20252254236</v>
          </cell>
          <cell r="W192">
            <v>225412.06416265049</v>
          </cell>
          <cell r="X192">
            <v>192441.00646860825</v>
          </cell>
          <cell r="Y192">
            <v>241035.13397190766</v>
          </cell>
          <cell r="Z192">
            <v>270037.57452857634</v>
          </cell>
          <cell r="AA192">
            <v>347133.24436000717</v>
          </cell>
          <cell r="AB192">
            <v>364217.80942240625</v>
          </cell>
          <cell r="AC192">
            <v>229508.39870088935</v>
          </cell>
          <cell r="AD192">
            <v>2493088.9555332083</v>
          </cell>
          <cell r="AE192">
            <v>108323.19344303859</v>
          </cell>
          <cell r="AF192">
            <v>174047.84165708761</v>
          </cell>
          <cell r="AG192">
            <v>44314.688690592637</v>
          </cell>
          <cell r="AH192">
            <v>2166422.6483469089</v>
          </cell>
          <cell r="AI192">
            <v>115694.16610353567</v>
          </cell>
          <cell r="AJ192">
            <v>271374.26051289495</v>
          </cell>
          <cell r="AK192">
            <v>235591.79361819127</v>
          </cell>
          <cell r="AL192">
            <v>191148.04558278149</v>
          </cell>
          <cell r="AM192">
            <v>218566.97779555235</v>
          </cell>
          <cell r="AN192">
            <v>271365.79787034437</v>
          </cell>
          <cell r="AO192">
            <v>293729.74684795178</v>
          </cell>
          <cell r="AP192">
            <v>343959.44104410615</v>
          </cell>
          <cell r="AQ192">
            <v>224892.64317995033</v>
          </cell>
        </row>
        <row r="193">
          <cell r="B193">
            <v>2742533</v>
          </cell>
          <cell r="C193">
            <v>155910</v>
          </cell>
          <cell r="D193">
            <v>222349</v>
          </cell>
          <cell r="E193">
            <v>130938</v>
          </cell>
          <cell r="F193">
            <v>2233336</v>
          </cell>
          <cell r="G193">
            <v>110915</v>
          </cell>
          <cell r="H193">
            <v>317222</v>
          </cell>
          <cell r="I193">
            <v>227060</v>
          </cell>
          <cell r="J193">
            <v>219368</v>
          </cell>
          <cell r="K193">
            <v>303446</v>
          </cell>
          <cell r="L193">
            <v>253361</v>
          </cell>
          <cell r="M193">
            <v>331446</v>
          </cell>
          <cell r="N193">
            <v>295312</v>
          </cell>
          <cell r="O193">
            <v>175206</v>
          </cell>
          <cell r="P193">
            <v>1539406</v>
          </cell>
          <cell r="Q193">
            <v>85952</v>
          </cell>
          <cell r="R193">
            <v>105110</v>
          </cell>
          <cell r="S193">
            <v>82644</v>
          </cell>
          <cell r="T193">
            <v>1265700</v>
          </cell>
          <cell r="U193">
            <v>63455</v>
          </cell>
          <cell r="V193">
            <v>177156</v>
          </cell>
          <cell r="W193">
            <v>125163</v>
          </cell>
          <cell r="X193">
            <v>121738</v>
          </cell>
          <cell r="Y193">
            <v>162691</v>
          </cell>
          <cell r="Z193">
            <v>144500</v>
          </cell>
          <cell r="AA193">
            <v>205629</v>
          </cell>
          <cell r="AB193">
            <v>172539</v>
          </cell>
          <cell r="AC193">
            <v>92829</v>
          </cell>
          <cell r="AD193">
            <v>1203127</v>
          </cell>
          <cell r="AE193">
            <v>69958</v>
          </cell>
          <cell r="AF193">
            <v>117239</v>
          </cell>
          <cell r="AG193">
            <v>48294</v>
          </cell>
          <cell r="AH193">
            <v>967636</v>
          </cell>
          <cell r="AI193">
            <v>47460</v>
          </cell>
          <cell r="AJ193">
            <v>140066</v>
          </cell>
          <cell r="AK193">
            <v>101897</v>
          </cell>
          <cell r="AL193">
            <v>97630</v>
          </cell>
          <cell r="AM193">
            <v>140755</v>
          </cell>
          <cell r="AN193">
            <v>108861</v>
          </cell>
          <cell r="AO193">
            <v>125817</v>
          </cell>
          <cell r="AP193">
            <v>122773</v>
          </cell>
          <cell r="AQ193">
            <v>82377</v>
          </cell>
        </row>
      </sheetData>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SQL"/>
      <sheetName val="QA1"/>
      <sheetName val="QA2"/>
      <sheetName val="QA3"/>
      <sheetName val="User Guide"/>
      <sheetName val="Notes"/>
      <sheetName val="Pivot Table"/>
      <sheetName val="Base Data"/>
      <sheetName val="How to use a PivotTable"/>
    </sheetNames>
    <sheetDataSet>
      <sheetData sheetId="0"/>
      <sheetData sheetId="1"/>
      <sheetData sheetId="2">
        <row r="2">
          <cell r="E2">
            <v>194130</v>
          </cell>
        </row>
      </sheetData>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ee_c01"/>
      <sheetName val="Contents"/>
      <sheetName val="Chapter 7 - Charts"/>
      <sheetName val="Chapter 5 - Charts"/>
      <sheetName val="Chapter 3 - Charts"/>
      <sheetName val="Chapter 4 - Charts"/>
      <sheetName val="Chapter 2 - Charts"/>
      <sheetName val="Chapter_7_-_Charts"/>
      <sheetName val="Chapter_5_-_Charts"/>
      <sheetName val="Chapter_3_-_Charts"/>
      <sheetName val="Chapter_4_-_Charts"/>
      <sheetName val="Chapter_2_-_Charts"/>
      <sheetName val="Chapter_7_-_Charts1"/>
      <sheetName val="Chapter_5_-_Charts1"/>
      <sheetName val="Chapter_3_-_Charts1"/>
      <sheetName val="Chapter_4_-_Charts1"/>
      <sheetName val="Chapter_2_-_Charts1"/>
      <sheetName val="Chapter_7_-_Charts2"/>
      <sheetName val="Chapter_5_-_Charts2"/>
      <sheetName val="Chapter_3_-_Charts2"/>
      <sheetName val="Chapter_4_-_Charts2"/>
      <sheetName val="Chapter_2_-_Charts2"/>
      <sheetName val="Chapter_7_-_Charts3"/>
      <sheetName val="Chapter_5_-_Charts3"/>
      <sheetName val="Chapter_3_-_Charts3"/>
      <sheetName val="Chapter_4_-_Charts3"/>
      <sheetName val="Chapter_2_-_Charts3"/>
    </sheetNames>
    <sheetDataSet>
      <sheetData sheetId="0" refreshError="1"/>
      <sheetData sheetId="1" refreshError="1"/>
      <sheetData sheetId="2" refreshError="1">
        <row r="25">
          <cell r="D25" t="str">
            <v>Chart 7.1.   Regional economic activity rates, 1971-2010</v>
          </cell>
        </row>
        <row r="26">
          <cell r="D26" t="str">
            <v>All Regions</v>
          </cell>
        </row>
        <row r="27">
          <cell r="D27" t="str">
            <v>Total Employment</v>
          </cell>
        </row>
        <row r="67">
          <cell r="D67" t="str">
            <v>Chart 7.2.   Regional unemployment rates, 1971-2010</v>
          </cell>
        </row>
        <row r="68">
          <cell r="D68" t="str">
            <v>All Regions</v>
          </cell>
        </row>
        <row r="69">
          <cell r="D69" t="str">
            <v>Total Employment</v>
          </cell>
        </row>
        <row r="366">
          <cell r="D366" t="str">
            <v>Chart 7.6.b. (a)   Employment Levels by Broad Industrial Sector</v>
          </cell>
        </row>
        <row r="367">
          <cell r="D367" t="str">
            <v>East</v>
          </cell>
        </row>
        <row r="368">
          <cell r="D368" t="str">
            <v>Total Employment</v>
          </cell>
        </row>
        <row r="410">
          <cell r="D410" t="str">
            <v>Chart 7.7.b. (a)   Employment Levels by Broad Industrial Sector</v>
          </cell>
        </row>
        <row r="411">
          <cell r="D411" t="str">
            <v>North West</v>
          </cell>
        </row>
        <row r="412">
          <cell r="D412" t="str">
            <v>Total Employment</v>
          </cell>
        </row>
        <row r="454">
          <cell r="D454" t="str">
            <v>Chart 7.5.b. (b)   Employment Growth by Broad Industrial Sector</v>
          </cell>
        </row>
        <row r="455">
          <cell r="D455" t="str">
            <v>London</v>
          </cell>
        </row>
        <row r="456">
          <cell r="D456" t="str">
            <v>Total Employment</v>
          </cell>
        </row>
        <row r="499">
          <cell r="D499" t="str">
            <v>Chart 7.6.b. (b)   Employment Growth by Broad Industrial Sector</v>
          </cell>
        </row>
        <row r="500">
          <cell r="D500" t="str">
            <v>East</v>
          </cell>
        </row>
        <row r="501">
          <cell r="D501" t="str">
            <v>Total Employment</v>
          </cell>
        </row>
        <row r="543">
          <cell r="D543" t="str">
            <v>Chart 7.7.b. (b)   Employment Growth by Broad Industrial Sector</v>
          </cell>
        </row>
        <row r="544">
          <cell r="D544" t="str">
            <v>North West</v>
          </cell>
        </row>
        <row r="545">
          <cell r="D545" t="str">
            <v>Total Employment</v>
          </cell>
        </row>
        <row r="843">
          <cell r="D843" t="str">
            <v xml:space="preserve">Chart 7.10.a  Employment profiles by gender in the 'Distribution &amp; Transport, etc.' sector. </v>
          </cell>
        </row>
        <row r="844">
          <cell r="D844" t="str">
            <v>South West</v>
          </cell>
        </row>
        <row r="845">
          <cell r="D845" t="str">
            <v>Males</v>
          </cell>
        </row>
        <row r="886">
          <cell r="D886" t="str">
            <v xml:space="preserve">Chart 7.10.b  Employment profiles by gender in the 'Distribution &amp; Transport, etc.' sector. </v>
          </cell>
        </row>
        <row r="887">
          <cell r="D887" t="str">
            <v>South West</v>
          </cell>
        </row>
        <row r="888">
          <cell r="D888" t="str">
            <v>Females</v>
          </cell>
        </row>
        <row r="931">
          <cell r="D931" t="str">
            <v>Chart 7.11.a  Changing Occupational Profile of employment in Banking &amp; Business Services</v>
          </cell>
        </row>
        <row r="932">
          <cell r="D932" t="str">
            <v>London</v>
          </cell>
        </row>
        <row r="976">
          <cell r="D976" t="str">
            <v>Chart 7.11.b  Changing Occupational Profile of employment in Banking &amp; Business Services</v>
          </cell>
        </row>
        <row r="977">
          <cell r="D977" t="str">
            <v>Yorkshire &amp; the Humber</v>
          </cell>
        </row>
        <row r="1021">
          <cell r="D1021" t="str">
            <v>Chart 7.12.a.  Changing occupational profile of employment in Engineering</v>
          </cell>
        </row>
        <row r="1022">
          <cell r="D1022" t="str">
            <v>South East</v>
          </cell>
        </row>
        <row r="1065">
          <cell r="D1065" t="str">
            <v>Chart 7.12.b.  Changing occupational profile of employment in Engineering</v>
          </cell>
        </row>
        <row r="1066">
          <cell r="D1066" t="str">
            <v>West Midlands</v>
          </cell>
        </row>
        <row r="1110">
          <cell r="D1110" t="str">
            <v>Chart 7.12.c.  Changing occupational profile of employment in Engineering</v>
          </cell>
        </row>
        <row r="1111">
          <cell r="D1111" t="str">
            <v>Wales</v>
          </cell>
        </row>
      </sheetData>
      <sheetData sheetId="3" refreshError="1">
        <row r="25">
          <cell r="D25" t="str">
            <v>Chart 5.1.  Qualification Structure, 1979-1998 [% of total employment]</v>
          </cell>
        </row>
        <row r="26">
          <cell r="D26" t="str">
            <v>United Kingdom</v>
          </cell>
        </row>
        <row r="27">
          <cell r="D27" t="str">
            <v>Total Employment</v>
          </cell>
        </row>
        <row r="62">
          <cell r="D62" t="str">
            <v>Source: Labour Force Survey</v>
          </cell>
        </row>
        <row r="71">
          <cell r="D71" t="str">
            <v>Chart 5.2. (a)  Change in Employment Shares, 1979 - 1998 [% of total employment]</v>
          </cell>
        </row>
        <row r="72">
          <cell r="D72" t="str">
            <v>United Kingdom</v>
          </cell>
        </row>
        <row r="73">
          <cell r="D73" t="str">
            <v>Total Employment</v>
          </cell>
        </row>
        <row r="75">
          <cell r="AJ75">
            <v>2531.5990000000002</v>
          </cell>
          <cell r="AK75">
            <v>4287.2929999999997</v>
          </cell>
        </row>
        <row r="76">
          <cell r="AJ76">
            <v>1804.5730000000001</v>
          </cell>
          <cell r="AK76">
            <v>2817.6059999999998</v>
          </cell>
        </row>
        <row r="77">
          <cell r="AJ77">
            <v>1520.395</v>
          </cell>
          <cell r="AK77">
            <v>2662.07</v>
          </cell>
        </row>
        <row r="78">
          <cell r="AJ78">
            <v>4189.2690000000002</v>
          </cell>
          <cell r="AK78">
            <v>3973.6420000000007</v>
          </cell>
        </row>
        <row r="79">
          <cell r="AJ79">
            <v>4706.652</v>
          </cell>
          <cell r="AK79">
            <v>3247.0230000000001</v>
          </cell>
        </row>
        <row r="80">
          <cell r="AJ80">
            <v>1555.508</v>
          </cell>
          <cell r="AK80">
            <v>2827.058</v>
          </cell>
        </row>
        <row r="81">
          <cell r="AJ81">
            <v>999.12599999999998</v>
          </cell>
          <cell r="AK81">
            <v>1782.453</v>
          </cell>
        </row>
        <row r="82">
          <cell r="AJ82">
            <v>3585.4629999999997</v>
          </cell>
          <cell r="AK82">
            <v>2524.634</v>
          </cell>
        </row>
        <row r="83">
          <cell r="AJ83">
            <v>2810.288</v>
          </cell>
          <cell r="AK83">
            <v>2123.3029999999999</v>
          </cell>
        </row>
        <row r="84">
          <cell r="AJ84">
            <v>0</v>
          </cell>
          <cell r="AK84">
            <v>115.41700000000002</v>
          </cell>
        </row>
        <row r="85">
          <cell r="AJ85">
            <v>23702.873</v>
          </cell>
          <cell r="AK85">
            <v>26360.499000000003</v>
          </cell>
        </row>
        <row r="108">
          <cell r="D108" t="str">
            <v>Source: Labour Force Survey</v>
          </cell>
        </row>
        <row r="118">
          <cell r="D118" t="str">
            <v>Chart 5.2. (b)  Change in Employment Shares, 1983 - 1998 [% of total employment]</v>
          </cell>
        </row>
        <row r="119">
          <cell r="D119" t="str">
            <v>United Kingdom</v>
          </cell>
        </row>
        <row r="120">
          <cell r="D120" t="str">
            <v>Total Employment</v>
          </cell>
        </row>
        <row r="530">
          <cell r="D530" t="str">
            <v>Chart 5.3.  Change in Employment by Qualification, 1983 - 1998</v>
          </cell>
        </row>
        <row r="531">
          <cell r="D531" t="str">
            <v>United Kingdom</v>
          </cell>
        </row>
        <row r="532">
          <cell r="D532" t="str">
            <v>Total Employment</v>
          </cell>
        </row>
        <row r="567">
          <cell r="D567" t="str">
            <v>Source: Labour Force Survey</v>
          </cell>
        </row>
      </sheetData>
      <sheetData sheetId="4" refreshError="1">
        <row r="118">
          <cell r="D118" t="str">
            <v>Chart 3.4.  Change in Employment Structure, 1981-2010</v>
          </cell>
        </row>
        <row r="119">
          <cell r="D119" t="str">
            <v>United Kingdom</v>
          </cell>
        </row>
        <row r="120">
          <cell r="D120" t="str">
            <v>Total Employment</v>
          </cell>
        </row>
        <row r="599">
          <cell r="D599" t="str">
            <v>Chart 3.4.  Change in Employmend Broad by sector, 1981 - 2010</v>
          </cell>
        </row>
      </sheetData>
      <sheetData sheetId="5" refreshError="1">
        <row r="25">
          <cell r="D25" t="str">
            <v>Chart 4.2.(a)  Occupational Change, 1999-2010</v>
          </cell>
        </row>
        <row r="26">
          <cell r="D26" t="str">
            <v>United Kingdom</v>
          </cell>
        </row>
        <row r="27">
          <cell r="D27" t="str">
            <v>Total Employment</v>
          </cell>
        </row>
        <row r="62">
          <cell r="D62" t="str">
            <v>Source: CE/IER estimates, F92F9 Forecast</v>
          </cell>
        </row>
        <row r="71">
          <cell r="D71" t="str">
            <v>Chart 4.3.(a)  Occupational Change, 1999-2010</v>
          </cell>
        </row>
        <row r="72">
          <cell r="D72" t="str">
            <v>United Kingdom</v>
          </cell>
        </row>
        <row r="73">
          <cell r="D73" t="str">
            <v>Male Employment</v>
          </cell>
        </row>
        <row r="108">
          <cell r="D108" t="str">
            <v>Source: CE/IER estimates, F92F9 Forecast</v>
          </cell>
        </row>
        <row r="118">
          <cell r="D118" t="str">
            <v>Chart 4.4.(a)  Occupational Change, 1999-2010</v>
          </cell>
        </row>
        <row r="119">
          <cell r="D119" t="str">
            <v>United Kingdom</v>
          </cell>
        </row>
        <row r="120">
          <cell r="D120" t="str">
            <v>Female Employment</v>
          </cell>
        </row>
        <row r="155">
          <cell r="D155" t="str">
            <v>Source: CE/IER estimates, F92F9 Forecast</v>
          </cell>
        </row>
        <row r="165">
          <cell r="D165" t="str">
            <v>Chart 4.2.(b)  Occupational Change by Status, 1999-2010</v>
          </cell>
        </row>
        <row r="166">
          <cell r="D166" t="str">
            <v>United Kingdom</v>
          </cell>
        </row>
        <row r="167">
          <cell r="D167" t="str">
            <v>Total Employment</v>
          </cell>
        </row>
        <row r="209">
          <cell r="D209" t="str">
            <v>Source: CE/IER estimates, F92F9 Forecast</v>
          </cell>
        </row>
        <row r="216">
          <cell r="D216" t="str">
            <v>Chart 4.3.(b)  Occupational Change by Status, 1999-2010</v>
          </cell>
        </row>
        <row r="217">
          <cell r="D217" t="str">
            <v>United Kingdom</v>
          </cell>
        </row>
        <row r="218">
          <cell r="D218" t="str">
            <v>Male Employment</v>
          </cell>
        </row>
        <row r="260">
          <cell r="D260" t="str">
            <v>Source: CE/IER estimates, F92F9 Forecast</v>
          </cell>
        </row>
        <row r="267">
          <cell r="D267" t="str">
            <v>Chart 4.4.(b)  Occupational Change by Status, 1999-2010</v>
          </cell>
        </row>
        <row r="268">
          <cell r="D268" t="str">
            <v>United Kingdom</v>
          </cell>
        </row>
        <row r="269">
          <cell r="D269" t="str">
            <v>Female Employment</v>
          </cell>
        </row>
        <row r="311">
          <cell r="D311" t="str">
            <v>Source: CE/IER estimates, F92F9 Forecast</v>
          </cell>
        </row>
      </sheetData>
      <sheetData sheetId="6" refreshError="1">
        <row r="71">
          <cell r="D71" t="str">
            <v>Chart 2.2.  Growth in  Unemployment, Employment &amp; Labour Force, 1999-2010</v>
          </cell>
        </row>
        <row r="72">
          <cell r="D72" t="str">
            <v>United Kingdom</v>
          </cell>
        </row>
        <row r="73">
          <cell r="D73" t="str">
            <v>Total Employment</v>
          </cell>
        </row>
        <row r="108">
          <cell r="D108" t="str">
            <v>Source: CE/IER estimates, F02F9 Forecast</v>
          </cell>
        </row>
      </sheetData>
      <sheetData sheetId="7">
        <row r="25">
          <cell r="D25" t="str">
            <v>Chart 7.1.   Regional economic activity rates, 1971-2010</v>
          </cell>
        </row>
      </sheetData>
      <sheetData sheetId="8">
        <row r="25">
          <cell r="D25" t="str">
            <v>Chart 5.1.  Qualification Structure, 1979-1998 [% of total employment]</v>
          </cell>
        </row>
      </sheetData>
      <sheetData sheetId="9">
        <row r="118">
          <cell r="D118" t="str">
            <v>Chart 3.4.  Change in Employment Structure, 1981-2010</v>
          </cell>
        </row>
      </sheetData>
      <sheetData sheetId="10">
        <row r="25">
          <cell r="D25" t="str">
            <v>Chart 4.2.(a)  Occupational Change, 1999-2010</v>
          </cell>
        </row>
      </sheetData>
      <sheetData sheetId="11">
        <row r="71">
          <cell r="D71" t="str">
            <v>Chart 2.2.  Growth in  Unemployment, Employment &amp; Labour Force, 1999-2010</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2 "/>
      <sheetName val="FE"/>
      <sheetName val="ACL"/>
      <sheetName val="UFI"/>
      <sheetName val="TTG"/>
      <sheetName val="WBL"/>
      <sheetName val="SR -- FE"/>
      <sheetName val="SR -Apprenticeships"/>
      <sheetName val="NES"/>
    </sheetNames>
    <sheetDataSet>
      <sheetData sheetId="0"/>
      <sheetData sheetId="1"/>
      <sheetData sheetId="2"/>
      <sheetData sheetId="3"/>
      <sheetData sheetId="4" refreshError="1">
        <row r="18">
          <cell r="Q18">
            <v>64941</v>
          </cell>
          <cell r="R18">
            <v>16200</v>
          </cell>
        </row>
        <row r="19">
          <cell r="Q19">
            <v>14416</v>
          </cell>
          <cell r="R19">
            <v>1700</v>
          </cell>
        </row>
      </sheetData>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Instructions"/>
      <sheetName val="Notes"/>
      <sheetName val="Level Dashboard"/>
      <sheetName val="SSA Dashboard"/>
      <sheetName val="SSA"/>
      <sheetName val="Level"/>
      <sheetName val="Framework Dashboard"/>
      <sheetName val="List"/>
      <sheetName val="Framework"/>
      <sheetName val="SSA - Historical"/>
      <sheetName val="Level - Historical"/>
      <sheetName val="Framework - Historical"/>
    </sheetNames>
    <sheetDataSet>
      <sheetData sheetId="0"/>
      <sheetData sheetId="1"/>
      <sheetData sheetId="2"/>
      <sheetData sheetId="3"/>
      <sheetData sheetId="4">
        <row r="6">
          <cell r="A6" t="str">
            <v>Agriculture, Horticulture and Animal Care</v>
          </cell>
          <cell r="C6">
            <v>2810</v>
          </cell>
          <cell r="D6">
            <v>1390</v>
          </cell>
          <cell r="E6">
            <v>690</v>
          </cell>
          <cell r="F6">
            <v>4890</v>
          </cell>
          <cell r="G6">
            <v>770</v>
          </cell>
          <cell r="H6">
            <v>1000</v>
          </cell>
          <cell r="I6">
            <v>570</v>
          </cell>
          <cell r="J6">
            <v>2350</v>
          </cell>
          <cell r="K6">
            <v>30</v>
          </cell>
          <cell r="L6">
            <v>30</v>
          </cell>
          <cell r="M6">
            <v>10</v>
          </cell>
          <cell r="N6">
            <v>60</v>
          </cell>
          <cell r="O6">
            <v>3610</v>
          </cell>
          <cell r="P6">
            <v>2410</v>
          </cell>
          <cell r="Q6">
            <v>1260</v>
          </cell>
          <cell r="R6">
            <v>7290</v>
          </cell>
        </row>
        <row r="7">
          <cell r="A7" t="str">
            <v>Arts, Media and Publishing</v>
          </cell>
          <cell r="C7">
            <v>80</v>
          </cell>
          <cell r="D7">
            <v>90</v>
          </cell>
          <cell r="E7">
            <v>10</v>
          </cell>
          <cell r="F7">
            <v>180</v>
          </cell>
          <cell r="G7">
            <v>290</v>
          </cell>
          <cell r="H7">
            <v>330</v>
          </cell>
          <cell r="I7">
            <v>40</v>
          </cell>
          <cell r="J7">
            <v>660</v>
          </cell>
          <cell r="K7">
            <v>10</v>
          </cell>
          <cell r="L7">
            <v>10</v>
          </cell>
          <cell r="M7" t="str">
            <v>-</v>
          </cell>
          <cell r="N7">
            <v>20</v>
          </cell>
          <cell r="O7">
            <v>380</v>
          </cell>
          <cell r="P7">
            <v>430</v>
          </cell>
          <cell r="Q7">
            <v>50</v>
          </cell>
          <cell r="R7">
            <v>860</v>
          </cell>
        </row>
        <row r="8">
          <cell r="A8" t="str">
            <v>Business, Administration and Law</v>
          </cell>
          <cell r="C8">
            <v>19120</v>
          </cell>
          <cell r="D8">
            <v>20180</v>
          </cell>
          <cell r="E8">
            <v>28600</v>
          </cell>
          <cell r="F8">
            <v>67900</v>
          </cell>
          <cell r="G8">
            <v>8720</v>
          </cell>
          <cell r="H8">
            <v>15820</v>
          </cell>
          <cell r="I8">
            <v>27180</v>
          </cell>
          <cell r="J8">
            <v>51720</v>
          </cell>
          <cell r="K8">
            <v>950</v>
          </cell>
          <cell r="L8">
            <v>4060</v>
          </cell>
          <cell r="M8">
            <v>12850</v>
          </cell>
          <cell r="N8">
            <v>17860</v>
          </cell>
          <cell r="O8">
            <v>28790</v>
          </cell>
          <cell r="P8">
            <v>40060</v>
          </cell>
          <cell r="Q8">
            <v>68630</v>
          </cell>
          <cell r="R8">
            <v>137480</v>
          </cell>
        </row>
        <row r="9">
          <cell r="A9" t="str">
            <v>Construction, Planning and the Built Environment</v>
          </cell>
          <cell r="C9">
            <v>9040</v>
          </cell>
          <cell r="D9">
            <v>4100</v>
          </cell>
          <cell r="E9">
            <v>2540</v>
          </cell>
          <cell r="F9">
            <v>15680</v>
          </cell>
          <cell r="G9">
            <v>1750</v>
          </cell>
          <cell r="H9">
            <v>2260</v>
          </cell>
          <cell r="I9">
            <v>820</v>
          </cell>
          <cell r="J9">
            <v>4830</v>
          </cell>
          <cell r="K9">
            <v>100</v>
          </cell>
          <cell r="L9">
            <v>260</v>
          </cell>
          <cell r="M9">
            <v>150</v>
          </cell>
          <cell r="N9">
            <v>500</v>
          </cell>
          <cell r="O9">
            <v>10880</v>
          </cell>
          <cell r="P9">
            <v>6620</v>
          </cell>
          <cell r="Q9">
            <v>3510</v>
          </cell>
          <cell r="R9">
            <v>21010</v>
          </cell>
        </row>
        <row r="10">
          <cell r="A10" t="str">
            <v>Education and Training</v>
          </cell>
          <cell r="C10">
            <v>950</v>
          </cell>
          <cell r="D10">
            <v>730</v>
          </cell>
          <cell r="E10">
            <v>980</v>
          </cell>
          <cell r="F10">
            <v>2660</v>
          </cell>
          <cell r="G10">
            <v>660</v>
          </cell>
          <cell r="H10">
            <v>1420</v>
          </cell>
          <cell r="I10">
            <v>4040</v>
          </cell>
          <cell r="J10">
            <v>6120</v>
          </cell>
          <cell r="K10" t="str">
            <v>-</v>
          </cell>
          <cell r="L10" t="str">
            <v>-</v>
          </cell>
          <cell r="M10" t="str">
            <v>-</v>
          </cell>
          <cell r="N10" t="str">
            <v>-</v>
          </cell>
          <cell r="O10">
            <v>1610</v>
          </cell>
          <cell r="P10">
            <v>2160</v>
          </cell>
          <cell r="Q10">
            <v>5010</v>
          </cell>
          <cell r="R10">
            <v>8780</v>
          </cell>
        </row>
        <row r="11">
          <cell r="A11" t="str">
            <v>Engineering and Manufacturing Technologies</v>
          </cell>
          <cell r="C11">
            <v>14130</v>
          </cell>
          <cell r="D11">
            <v>10260</v>
          </cell>
          <cell r="E11">
            <v>17830</v>
          </cell>
          <cell r="F11">
            <v>42220</v>
          </cell>
          <cell r="G11">
            <v>12430</v>
          </cell>
          <cell r="H11">
            <v>12380</v>
          </cell>
          <cell r="I11">
            <v>6090</v>
          </cell>
          <cell r="J11">
            <v>30900</v>
          </cell>
          <cell r="K11">
            <v>300</v>
          </cell>
          <cell r="L11">
            <v>470</v>
          </cell>
          <cell r="M11">
            <v>120</v>
          </cell>
          <cell r="N11">
            <v>900</v>
          </cell>
          <cell r="O11">
            <v>26860</v>
          </cell>
          <cell r="P11">
            <v>23110</v>
          </cell>
          <cell r="Q11">
            <v>24040</v>
          </cell>
          <cell r="R11">
            <v>74010</v>
          </cell>
        </row>
        <row r="12">
          <cell r="A12" t="str">
            <v>Health, Public Services and Care</v>
          </cell>
          <cell r="C12">
            <v>11490</v>
          </cell>
          <cell r="D12">
            <v>15680</v>
          </cell>
          <cell r="E12">
            <v>34610</v>
          </cell>
          <cell r="F12">
            <v>61770</v>
          </cell>
          <cell r="G12">
            <v>5850</v>
          </cell>
          <cell r="H12">
            <v>16560</v>
          </cell>
          <cell r="I12">
            <v>40230</v>
          </cell>
          <cell r="J12">
            <v>62640</v>
          </cell>
          <cell r="K12">
            <v>30</v>
          </cell>
          <cell r="L12">
            <v>1130</v>
          </cell>
          <cell r="M12">
            <v>12840</v>
          </cell>
          <cell r="N12">
            <v>14010</v>
          </cell>
          <cell r="O12">
            <v>17370</v>
          </cell>
          <cell r="P12">
            <v>33370</v>
          </cell>
          <cell r="Q12">
            <v>87680</v>
          </cell>
          <cell r="R12">
            <v>138410</v>
          </cell>
        </row>
        <row r="13">
          <cell r="A13" t="str">
            <v>Information and Communication Technology</v>
          </cell>
          <cell r="C13">
            <v>730</v>
          </cell>
          <cell r="D13">
            <v>1050</v>
          </cell>
          <cell r="E13">
            <v>1760</v>
          </cell>
          <cell r="F13">
            <v>3550</v>
          </cell>
          <cell r="G13">
            <v>3920</v>
          </cell>
          <cell r="H13">
            <v>3700</v>
          </cell>
          <cell r="I13">
            <v>1620</v>
          </cell>
          <cell r="J13">
            <v>9240</v>
          </cell>
          <cell r="K13">
            <v>640</v>
          </cell>
          <cell r="L13">
            <v>1360</v>
          </cell>
          <cell r="M13">
            <v>240</v>
          </cell>
          <cell r="N13">
            <v>2230</v>
          </cell>
          <cell r="O13">
            <v>5290</v>
          </cell>
          <cell r="P13">
            <v>6110</v>
          </cell>
          <cell r="Q13">
            <v>3620</v>
          </cell>
          <cell r="R13">
            <v>15010</v>
          </cell>
        </row>
        <row r="14">
          <cell r="A14" t="str">
            <v>Leisure, Travel and Tourism</v>
          </cell>
          <cell r="C14">
            <v>2410</v>
          </cell>
          <cell r="D14">
            <v>2180</v>
          </cell>
          <cell r="E14">
            <v>1730</v>
          </cell>
          <cell r="F14">
            <v>6320</v>
          </cell>
          <cell r="G14">
            <v>3650</v>
          </cell>
          <cell r="H14">
            <v>1930</v>
          </cell>
          <cell r="I14">
            <v>1760</v>
          </cell>
          <cell r="J14">
            <v>7350</v>
          </cell>
          <cell r="K14" t="str">
            <v>-</v>
          </cell>
          <cell r="L14" t="str">
            <v>-</v>
          </cell>
          <cell r="M14" t="str">
            <v>-</v>
          </cell>
          <cell r="N14" t="str">
            <v>-</v>
          </cell>
          <cell r="O14">
            <v>6060</v>
          </cell>
          <cell r="P14">
            <v>4110</v>
          </cell>
          <cell r="Q14">
            <v>3500</v>
          </cell>
          <cell r="R14">
            <v>13670</v>
          </cell>
        </row>
        <row r="15">
          <cell r="A15" t="str">
            <v>Retail and Commercial Enterprise</v>
          </cell>
          <cell r="C15">
            <v>16940</v>
          </cell>
          <cell r="D15">
            <v>15450</v>
          </cell>
          <cell r="E15">
            <v>21840</v>
          </cell>
          <cell r="F15">
            <v>54230</v>
          </cell>
          <cell r="G15">
            <v>3320</v>
          </cell>
          <cell r="H15">
            <v>7000</v>
          </cell>
          <cell r="I15">
            <v>9460</v>
          </cell>
          <cell r="J15">
            <v>19770</v>
          </cell>
          <cell r="K15">
            <v>20</v>
          </cell>
          <cell r="L15">
            <v>110</v>
          </cell>
          <cell r="M15">
            <v>390</v>
          </cell>
          <cell r="N15">
            <v>520</v>
          </cell>
          <cell r="O15">
            <v>20270</v>
          </cell>
          <cell r="P15">
            <v>22560</v>
          </cell>
          <cell r="Q15">
            <v>31690</v>
          </cell>
          <cell r="R15">
            <v>74520</v>
          </cell>
        </row>
        <row r="16">
          <cell r="A16" t="str">
            <v>Science and Mathematics</v>
          </cell>
          <cell r="C16">
            <v>20</v>
          </cell>
          <cell r="D16">
            <v>20</v>
          </cell>
          <cell r="E16" t="str">
            <v>-</v>
          </cell>
          <cell r="F16">
            <v>40</v>
          </cell>
          <cell r="G16">
            <v>120</v>
          </cell>
          <cell r="H16">
            <v>80</v>
          </cell>
          <cell r="I16">
            <v>10</v>
          </cell>
          <cell r="J16">
            <v>210</v>
          </cell>
          <cell r="K16">
            <v>10</v>
          </cell>
          <cell r="L16">
            <v>30</v>
          </cell>
          <cell r="M16">
            <v>10</v>
          </cell>
          <cell r="N16">
            <v>40</v>
          </cell>
          <cell r="O16">
            <v>140</v>
          </cell>
          <cell r="P16">
            <v>130</v>
          </cell>
          <cell r="Q16">
            <v>30</v>
          </cell>
          <cell r="R16">
            <v>290</v>
          </cell>
        </row>
      </sheetData>
      <sheetData sheetId="5"/>
      <sheetData sheetId="6"/>
      <sheetData sheetId="7"/>
      <sheetData sheetId="8"/>
      <sheetData sheetId="9">
        <row r="6">
          <cell r="A6" t="str">
            <v>Agriculture, Horticulture and Animal Care</v>
          </cell>
          <cell r="B6"/>
          <cell r="C6">
            <v>2220</v>
          </cell>
          <cell r="D6">
            <v>730</v>
          </cell>
          <cell r="E6" t="str">
            <v>-</v>
          </cell>
          <cell r="F6">
            <v>2940</v>
          </cell>
          <cell r="G6">
            <v>230</v>
          </cell>
          <cell r="H6">
            <v>280</v>
          </cell>
          <cell r="I6" t="str">
            <v>-</v>
          </cell>
          <cell r="J6">
            <v>500</v>
          </cell>
          <cell r="K6">
            <v>2440</v>
          </cell>
          <cell r="L6">
            <v>1000</v>
          </cell>
          <cell r="M6" t="str">
            <v>-</v>
          </cell>
          <cell r="N6">
            <v>3450</v>
          </cell>
          <cell r="O6">
            <v>2410</v>
          </cell>
          <cell r="P6">
            <v>850</v>
          </cell>
          <cell r="Q6" t="str">
            <v>-</v>
          </cell>
          <cell r="R6">
            <v>3260</v>
          </cell>
          <cell r="S6">
            <v>300</v>
          </cell>
          <cell r="T6">
            <v>440</v>
          </cell>
          <cell r="U6" t="str">
            <v>-</v>
          </cell>
          <cell r="V6">
            <v>740</v>
          </cell>
          <cell r="W6">
            <v>2710</v>
          </cell>
          <cell r="X6">
            <v>1290</v>
          </cell>
          <cell r="Y6" t="str">
            <v>-</v>
          </cell>
          <cell r="Z6">
            <v>4000</v>
          </cell>
          <cell r="AA6">
            <v>2690</v>
          </cell>
          <cell r="AB6">
            <v>950</v>
          </cell>
          <cell r="AC6" t="str">
            <v>-</v>
          </cell>
          <cell r="AD6">
            <v>3630</v>
          </cell>
          <cell r="AE6">
            <v>340</v>
          </cell>
          <cell r="AF6">
            <v>520</v>
          </cell>
          <cell r="AG6" t="str">
            <v>-</v>
          </cell>
          <cell r="AH6">
            <v>850</v>
          </cell>
          <cell r="AI6">
            <v>3020</v>
          </cell>
          <cell r="AJ6">
            <v>1460</v>
          </cell>
          <cell r="AK6" t="str">
            <v>-</v>
          </cell>
          <cell r="AL6">
            <v>4490</v>
          </cell>
          <cell r="AM6">
            <v>2470</v>
          </cell>
          <cell r="AN6">
            <v>960</v>
          </cell>
          <cell r="AO6">
            <v>10</v>
          </cell>
          <cell r="AP6">
            <v>3440</v>
          </cell>
          <cell r="AQ6">
            <v>350</v>
          </cell>
          <cell r="AR6">
            <v>680</v>
          </cell>
          <cell r="AS6" t="str">
            <v>-</v>
          </cell>
          <cell r="AT6">
            <v>1040</v>
          </cell>
          <cell r="AU6">
            <v>2820</v>
          </cell>
          <cell r="AV6">
            <v>1640</v>
          </cell>
          <cell r="AW6">
            <v>10</v>
          </cell>
          <cell r="AX6">
            <v>4470</v>
          </cell>
          <cell r="AY6">
            <v>2310</v>
          </cell>
          <cell r="AZ6">
            <v>930</v>
          </cell>
          <cell r="BA6" t="str">
            <v>-</v>
          </cell>
          <cell r="BB6">
            <v>3240</v>
          </cell>
          <cell r="BC6">
            <v>350</v>
          </cell>
          <cell r="BD6">
            <v>680</v>
          </cell>
          <cell r="BE6" t="str">
            <v>-</v>
          </cell>
          <cell r="BF6">
            <v>1040</v>
          </cell>
          <cell r="BG6" t="str">
            <v>-</v>
          </cell>
          <cell r="BH6" t="str">
            <v>-</v>
          </cell>
          <cell r="BI6" t="str">
            <v>-</v>
          </cell>
          <cell r="BJ6" t="str">
            <v>-</v>
          </cell>
          <cell r="BK6">
            <v>2660</v>
          </cell>
          <cell r="BL6">
            <v>1620</v>
          </cell>
          <cell r="BM6">
            <v>10</v>
          </cell>
          <cell r="BN6">
            <v>4280</v>
          </cell>
          <cell r="BO6">
            <v>2360</v>
          </cell>
          <cell r="BP6">
            <v>1190</v>
          </cell>
          <cell r="BQ6">
            <v>130</v>
          </cell>
          <cell r="BR6">
            <v>3680</v>
          </cell>
          <cell r="BS6">
            <v>330</v>
          </cell>
          <cell r="BT6">
            <v>670</v>
          </cell>
          <cell r="BU6">
            <v>130</v>
          </cell>
          <cell r="BV6">
            <v>1130</v>
          </cell>
          <cell r="BW6" t="str">
            <v>-</v>
          </cell>
          <cell r="BX6" t="str">
            <v>-</v>
          </cell>
          <cell r="BY6" t="str">
            <v>-</v>
          </cell>
          <cell r="BZ6" t="str">
            <v>-</v>
          </cell>
          <cell r="CA6">
            <v>2690</v>
          </cell>
          <cell r="CB6">
            <v>1860</v>
          </cell>
          <cell r="CC6">
            <v>260</v>
          </cell>
          <cell r="CD6">
            <v>4810</v>
          </cell>
          <cell r="CE6">
            <v>2320</v>
          </cell>
          <cell r="CF6">
            <v>1210</v>
          </cell>
          <cell r="CG6">
            <v>450</v>
          </cell>
          <cell r="CH6">
            <v>3980</v>
          </cell>
          <cell r="CI6">
            <v>330</v>
          </cell>
          <cell r="CJ6">
            <v>670</v>
          </cell>
          <cell r="CK6">
            <v>240</v>
          </cell>
          <cell r="CL6">
            <v>1230</v>
          </cell>
          <cell r="CM6" t="str">
            <v>-</v>
          </cell>
          <cell r="CN6" t="str">
            <v>-</v>
          </cell>
          <cell r="CO6" t="str">
            <v>-</v>
          </cell>
          <cell r="CP6" t="str">
            <v>-</v>
          </cell>
          <cell r="CQ6">
            <v>2640</v>
          </cell>
          <cell r="CR6">
            <v>1880</v>
          </cell>
          <cell r="CS6">
            <v>690</v>
          </cell>
          <cell r="CT6">
            <v>5210</v>
          </cell>
          <cell r="CU6">
            <v>2640</v>
          </cell>
          <cell r="CV6">
            <v>1340</v>
          </cell>
          <cell r="CW6">
            <v>330</v>
          </cell>
          <cell r="CX6">
            <v>4310</v>
          </cell>
          <cell r="CY6">
            <v>380</v>
          </cell>
          <cell r="CZ6">
            <v>770</v>
          </cell>
          <cell r="DA6">
            <v>230</v>
          </cell>
          <cell r="DB6">
            <v>1380</v>
          </cell>
          <cell r="DC6" t="str">
            <v>-</v>
          </cell>
          <cell r="DD6" t="str">
            <v>-</v>
          </cell>
          <cell r="DE6" t="str">
            <v>-</v>
          </cell>
          <cell r="DF6" t="str">
            <v>-</v>
          </cell>
          <cell r="DG6">
            <v>3020</v>
          </cell>
          <cell r="DH6">
            <v>2110</v>
          </cell>
          <cell r="DI6">
            <v>550</v>
          </cell>
          <cell r="DJ6">
            <v>5690</v>
          </cell>
          <cell r="DK6">
            <v>2640</v>
          </cell>
          <cell r="DL6">
            <v>1460</v>
          </cell>
          <cell r="DM6">
            <v>820</v>
          </cell>
          <cell r="DN6">
            <v>4920</v>
          </cell>
          <cell r="DO6">
            <v>520</v>
          </cell>
          <cell r="DP6">
            <v>1250</v>
          </cell>
          <cell r="DQ6">
            <v>690</v>
          </cell>
          <cell r="DR6">
            <v>2460</v>
          </cell>
          <cell r="DS6" t="str">
            <v>-</v>
          </cell>
          <cell r="DT6" t="str">
            <v>-</v>
          </cell>
          <cell r="DU6" t="str">
            <v>-</v>
          </cell>
          <cell r="DV6" t="str">
            <v>-</v>
          </cell>
          <cell r="DW6">
            <v>3160</v>
          </cell>
          <cell r="DX6">
            <v>2710</v>
          </cell>
          <cell r="DY6">
            <v>1500</v>
          </cell>
          <cell r="DZ6">
            <v>7380</v>
          </cell>
          <cell r="EA6">
            <v>2880</v>
          </cell>
          <cell r="EB6">
            <v>1460</v>
          </cell>
          <cell r="EC6">
            <v>1040</v>
          </cell>
          <cell r="ED6">
            <v>5380</v>
          </cell>
          <cell r="EE6">
            <v>520</v>
          </cell>
          <cell r="EF6">
            <v>920</v>
          </cell>
          <cell r="EG6">
            <v>760</v>
          </cell>
          <cell r="EH6">
            <v>2190</v>
          </cell>
          <cell r="EI6" t="str">
            <v>-</v>
          </cell>
          <cell r="EJ6" t="str">
            <v>-</v>
          </cell>
          <cell r="EK6" t="str">
            <v>-</v>
          </cell>
          <cell r="EL6" t="str">
            <v>-</v>
          </cell>
          <cell r="EM6">
            <v>3400</v>
          </cell>
          <cell r="EN6">
            <v>2380</v>
          </cell>
          <cell r="EO6">
            <v>1800</v>
          </cell>
          <cell r="EP6">
            <v>7570</v>
          </cell>
          <cell r="EQ6">
            <v>2540</v>
          </cell>
          <cell r="ER6">
            <v>1550</v>
          </cell>
          <cell r="ES6">
            <v>610</v>
          </cell>
          <cell r="ET6">
            <v>4690</v>
          </cell>
          <cell r="EU6">
            <v>560</v>
          </cell>
          <cell r="EV6">
            <v>1010</v>
          </cell>
          <cell r="EW6">
            <v>820</v>
          </cell>
          <cell r="EX6">
            <v>2390</v>
          </cell>
          <cell r="EY6" t="str">
            <v>-</v>
          </cell>
          <cell r="EZ6">
            <v>10</v>
          </cell>
          <cell r="FA6" t="str">
            <v>-</v>
          </cell>
          <cell r="FB6">
            <v>10</v>
          </cell>
          <cell r="FC6">
            <v>3100</v>
          </cell>
          <cell r="FD6">
            <v>2560</v>
          </cell>
          <cell r="FE6">
            <v>1440</v>
          </cell>
          <cell r="FF6">
            <v>7090</v>
          </cell>
          <cell r="FG6">
            <v>2720</v>
          </cell>
          <cell r="FH6">
            <v>1640</v>
          </cell>
          <cell r="FI6">
            <v>600</v>
          </cell>
          <cell r="FJ6">
            <v>4960</v>
          </cell>
          <cell r="FK6">
            <v>520</v>
          </cell>
          <cell r="FL6">
            <v>1170</v>
          </cell>
          <cell r="FM6">
            <v>360</v>
          </cell>
          <cell r="FN6">
            <v>2050</v>
          </cell>
          <cell r="FO6">
            <v>10</v>
          </cell>
          <cell r="FP6">
            <v>30</v>
          </cell>
          <cell r="FQ6" t="str">
            <v>-</v>
          </cell>
          <cell r="FR6">
            <v>40</v>
          </cell>
          <cell r="FS6">
            <v>3250</v>
          </cell>
          <cell r="FT6">
            <v>2840</v>
          </cell>
          <cell r="FU6">
            <v>970</v>
          </cell>
          <cell r="FV6">
            <v>7060</v>
          </cell>
          <cell r="FW6">
            <v>2780</v>
          </cell>
          <cell r="FX6">
            <v>1560</v>
          </cell>
          <cell r="FY6">
            <v>500</v>
          </cell>
          <cell r="FZ6">
            <v>4840</v>
          </cell>
          <cell r="GA6">
            <v>580</v>
          </cell>
          <cell r="GB6">
            <v>1010</v>
          </cell>
          <cell r="GC6">
            <v>550</v>
          </cell>
          <cell r="GD6">
            <v>2140</v>
          </cell>
          <cell r="GE6">
            <v>10</v>
          </cell>
          <cell r="GF6">
            <v>10</v>
          </cell>
          <cell r="GG6" t="str">
            <v>-</v>
          </cell>
          <cell r="GH6">
            <v>20</v>
          </cell>
          <cell r="GI6">
            <v>3370</v>
          </cell>
          <cell r="GJ6">
            <v>2580</v>
          </cell>
          <cell r="GK6">
            <v>1050</v>
          </cell>
          <cell r="GL6">
            <v>7010</v>
          </cell>
          <cell r="GM6">
            <v>3260</v>
          </cell>
          <cell r="GN6">
            <v>1750</v>
          </cell>
          <cell r="GO6">
            <v>640</v>
          </cell>
          <cell r="GP6">
            <v>5650</v>
          </cell>
          <cell r="GQ6">
            <v>690</v>
          </cell>
          <cell r="GR6">
            <v>1130</v>
          </cell>
          <cell r="GS6">
            <v>690</v>
          </cell>
          <cell r="GT6">
            <v>2500</v>
          </cell>
          <cell r="GU6">
            <v>10</v>
          </cell>
          <cell r="GV6">
            <v>20</v>
          </cell>
          <cell r="GW6" t="str">
            <v>-</v>
          </cell>
          <cell r="GX6">
            <v>40</v>
          </cell>
          <cell r="GY6">
            <v>3950</v>
          </cell>
          <cell r="GZ6">
            <v>2900</v>
          </cell>
          <cell r="HA6">
            <v>1340</v>
          </cell>
          <cell r="HB6">
            <v>8190</v>
          </cell>
        </row>
        <row r="7">
          <cell r="A7" t="str">
            <v>Arts, Media and Publishing</v>
          </cell>
          <cell r="B7"/>
          <cell r="C7">
            <v>50</v>
          </cell>
          <cell r="D7">
            <v>10</v>
          </cell>
          <cell r="E7" t="str">
            <v>-</v>
          </cell>
          <cell r="F7">
            <v>60</v>
          </cell>
          <cell r="G7">
            <v>30</v>
          </cell>
          <cell r="H7">
            <v>40</v>
          </cell>
          <cell r="I7" t="str">
            <v>-</v>
          </cell>
          <cell r="J7">
            <v>70</v>
          </cell>
          <cell r="K7">
            <v>80</v>
          </cell>
          <cell r="L7">
            <v>50</v>
          </cell>
          <cell r="M7" t="str">
            <v>-</v>
          </cell>
          <cell r="N7">
            <v>120</v>
          </cell>
          <cell r="O7">
            <v>10</v>
          </cell>
          <cell r="P7" t="str">
            <v>-</v>
          </cell>
          <cell r="Q7" t="str">
            <v>-</v>
          </cell>
          <cell r="R7">
            <v>10</v>
          </cell>
          <cell r="S7">
            <v>20</v>
          </cell>
          <cell r="T7">
            <v>20</v>
          </cell>
          <cell r="U7" t="str">
            <v>-</v>
          </cell>
          <cell r="V7">
            <v>50</v>
          </cell>
          <cell r="W7">
            <v>30</v>
          </cell>
          <cell r="X7">
            <v>30</v>
          </cell>
          <cell r="Y7" t="str">
            <v>-</v>
          </cell>
          <cell r="Z7">
            <v>60</v>
          </cell>
          <cell r="AA7">
            <v>10</v>
          </cell>
          <cell r="AB7" t="str">
            <v>-</v>
          </cell>
          <cell r="AC7" t="str">
            <v>-</v>
          </cell>
          <cell r="AD7">
            <v>10</v>
          </cell>
          <cell r="AE7">
            <v>50</v>
          </cell>
          <cell r="AF7">
            <v>20</v>
          </cell>
          <cell r="AG7" t="str">
            <v>-</v>
          </cell>
          <cell r="AH7">
            <v>70</v>
          </cell>
          <cell r="AI7">
            <v>60</v>
          </cell>
          <cell r="AJ7">
            <v>20</v>
          </cell>
          <cell r="AK7" t="str">
            <v>-</v>
          </cell>
          <cell r="AL7">
            <v>80</v>
          </cell>
          <cell r="AM7">
            <v>10</v>
          </cell>
          <cell r="AN7" t="str">
            <v>-</v>
          </cell>
          <cell r="AO7" t="str">
            <v>-</v>
          </cell>
          <cell r="AP7">
            <v>10</v>
          </cell>
          <cell r="AQ7" t="str">
            <v>-</v>
          </cell>
          <cell r="AR7" t="str">
            <v>-</v>
          </cell>
          <cell r="AS7" t="str">
            <v>-</v>
          </cell>
          <cell r="AT7" t="str">
            <v>-</v>
          </cell>
          <cell r="AU7">
            <v>10</v>
          </cell>
          <cell r="AV7" t="str">
            <v>-</v>
          </cell>
          <cell r="AW7" t="str">
            <v>-</v>
          </cell>
          <cell r="AX7">
            <v>10</v>
          </cell>
          <cell r="AY7">
            <v>20</v>
          </cell>
          <cell r="AZ7">
            <v>10</v>
          </cell>
          <cell r="BA7" t="str">
            <v>-</v>
          </cell>
          <cell r="BB7">
            <v>30</v>
          </cell>
          <cell r="BC7">
            <v>10</v>
          </cell>
          <cell r="BD7">
            <v>10</v>
          </cell>
          <cell r="BE7" t="str">
            <v>-</v>
          </cell>
          <cell r="BF7">
            <v>10</v>
          </cell>
          <cell r="BG7" t="str">
            <v>-</v>
          </cell>
          <cell r="BH7" t="str">
            <v>-</v>
          </cell>
          <cell r="BI7" t="str">
            <v>-</v>
          </cell>
          <cell r="BJ7" t="str">
            <v>-</v>
          </cell>
          <cell r="BK7">
            <v>30</v>
          </cell>
          <cell r="BL7">
            <v>10</v>
          </cell>
          <cell r="BM7" t="str">
            <v>-</v>
          </cell>
          <cell r="BN7">
            <v>40</v>
          </cell>
          <cell r="BO7">
            <v>20</v>
          </cell>
          <cell r="BP7">
            <v>10</v>
          </cell>
          <cell r="BQ7" t="str">
            <v>-</v>
          </cell>
          <cell r="BR7">
            <v>20</v>
          </cell>
          <cell r="BS7">
            <v>10</v>
          </cell>
          <cell r="BT7">
            <v>10</v>
          </cell>
          <cell r="BU7" t="str">
            <v>-</v>
          </cell>
          <cell r="BV7">
            <v>20</v>
          </cell>
          <cell r="BW7" t="str">
            <v>-</v>
          </cell>
          <cell r="BX7" t="str">
            <v>-</v>
          </cell>
          <cell r="BY7" t="str">
            <v>-</v>
          </cell>
          <cell r="BZ7" t="str">
            <v>-</v>
          </cell>
          <cell r="CA7">
            <v>30</v>
          </cell>
          <cell r="CB7">
            <v>10</v>
          </cell>
          <cell r="CC7" t="str">
            <v>-</v>
          </cell>
          <cell r="CD7">
            <v>40</v>
          </cell>
          <cell r="CE7">
            <v>40</v>
          </cell>
          <cell r="CF7">
            <v>30</v>
          </cell>
          <cell r="CG7">
            <v>10</v>
          </cell>
          <cell r="CH7">
            <v>80</v>
          </cell>
          <cell r="CI7">
            <v>60</v>
          </cell>
          <cell r="CJ7">
            <v>70</v>
          </cell>
          <cell r="CK7">
            <v>20</v>
          </cell>
          <cell r="CL7">
            <v>150</v>
          </cell>
          <cell r="CM7" t="str">
            <v>-</v>
          </cell>
          <cell r="CN7" t="str">
            <v>-</v>
          </cell>
          <cell r="CO7" t="str">
            <v>-</v>
          </cell>
          <cell r="CP7" t="str">
            <v>-</v>
          </cell>
          <cell r="CQ7">
            <v>100</v>
          </cell>
          <cell r="CR7">
            <v>100</v>
          </cell>
          <cell r="CS7">
            <v>30</v>
          </cell>
          <cell r="CT7">
            <v>230</v>
          </cell>
          <cell r="CU7">
            <v>90</v>
          </cell>
          <cell r="CV7">
            <v>80</v>
          </cell>
          <cell r="CW7">
            <v>10</v>
          </cell>
          <cell r="CX7">
            <v>180</v>
          </cell>
          <cell r="CY7">
            <v>110</v>
          </cell>
          <cell r="CZ7">
            <v>110</v>
          </cell>
          <cell r="DA7">
            <v>40</v>
          </cell>
          <cell r="DB7">
            <v>260</v>
          </cell>
          <cell r="DC7" t="str">
            <v>-</v>
          </cell>
          <cell r="DD7" t="str">
            <v>-</v>
          </cell>
          <cell r="DE7" t="str">
            <v>-</v>
          </cell>
          <cell r="DF7" t="str">
            <v>-</v>
          </cell>
          <cell r="DG7">
            <v>200</v>
          </cell>
          <cell r="DH7">
            <v>200</v>
          </cell>
          <cell r="DI7">
            <v>50</v>
          </cell>
          <cell r="DJ7">
            <v>440</v>
          </cell>
          <cell r="DK7">
            <v>120</v>
          </cell>
          <cell r="DL7">
            <v>140</v>
          </cell>
          <cell r="DM7">
            <v>10</v>
          </cell>
          <cell r="DN7">
            <v>270</v>
          </cell>
          <cell r="DO7">
            <v>370</v>
          </cell>
          <cell r="DP7">
            <v>320</v>
          </cell>
          <cell r="DQ7">
            <v>70</v>
          </cell>
          <cell r="DR7">
            <v>760</v>
          </cell>
          <cell r="DS7" t="str">
            <v>-</v>
          </cell>
          <cell r="DT7" t="str">
            <v>-</v>
          </cell>
          <cell r="DU7" t="str">
            <v>-</v>
          </cell>
          <cell r="DV7" t="str">
            <v>-</v>
          </cell>
          <cell r="DW7">
            <v>490</v>
          </cell>
          <cell r="DX7">
            <v>460</v>
          </cell>
          <cell r="DY7">
            <v>80</v>
          </cell>
          <cell r="DZ7">
            <v>1030</v>
          </cell>
          <cell r="EA7">
            <v>120</v>
          </cell>
          <cell r="EB7">
            <v>130</v>
          </cell>
          <cell r="EC7" t="str">
            <v>-</v>
          </cell>
          <cell r="ED7">
            <v>260</v>
          </cell>
          <cell r="EE7">
            <v>560</v>
          </cell>
          <cell r="EF7">
            <v>350</v>
          </cell>
          <cell r="EG7">
            <v>40</v>
          </cell>
          <cell r="EH7">
            <v>960</v>
          </cell>
          <cell r="EI7" t="str">
            <v>-</v>
          </cell>
          <cell r="EJ7" t="str">
            <v>-</v>
          </cell>
          <cell r="EK7" t="str">
            <v>-</v>
          </cell>
          <cell r="EL7" t="str">
            <v>-</v>
          </cell>
          <cell r="EM7">
            <v>680</v>
          </cell>
          <cell r="EN7">
            <v>490</v>
          </cell>
          <cell r="EO7">
            <v>40</v>
          </cell>
          <cell r="EP7">
            <v>1210</v>
          </cell>
          <cell r="EQ7">
            <v>100</v>
          </cell>
          <cell r="ER7">
            <v>130</v>
          </cell>
          <cell r="ES7">
            <v>10</v>
          </cell>
          <cell r="ET7">
            <v>240</v>
          </cell>
          <cell r="EU7">
            <v>500</v>
          </cell>
          <cell r="EV7">
            <v>320</v>
          </cell>
          <cell r="EW7">
            <v>60</v>
          </cell>
          <cell r="EX7">
            <v>880</v>
          </cell>
          <cell r="EY7" t="str">
            <v>-</v>
          </cell>
          <cell r="EZ7">
            <v>10</v>
          </cell>
          <cell r="FA7" t="str">
            <v>-</v>
          </cell>
          <cell r="FB7">
            <v>10</v>
          </cell>
          <cell r="FC7">
            <v>600</v>
          </cell>
          <cell r="FD7">
            <v>450</v>
          </cell>
          <cell r="FE7">
            <v>70</v>
          </cell>
          <cell r="FF7">
            <v>1120</v>
          </cell>
          <cell r="FG7">
            <v>150</v>
          </cell>
          <cell r="FH7">
            <v>190</v>
          </cell>
          <cell r="FI7">
            <v>10</v>
          </cell>
          <cell r="FJ7">
            <v>340</v>
          </cell>
          <cell r="FK7">
            <v>580</v>
          </cell>
          <cell r="FL7">
            <v>450</v>
          </cell>
          <cell r="FM7">
            <v>20</v>
          </cell>
          <cell r="FN7">
            <v>1050</v>
          </cell>
          <cell r="FO7">
            <v>10</v>
          </cell>
          <cell r="FP7">
            <v>20</v>
          </cell>
          <cell r="FQ7" t="str">
            <v>-</v>
          </cell>
          <cell r="FR7">
            <v>30</v>
          </cell>
          <cell r="FS7">
            <v>740</v>
          </cell>
          <cell r="FT7">
            <v>650</v>
          </cell>
          <cell r="FU7">
            <v>30</v>
          </cell>
          <cell r="FV7">
            <v>1410</v>
          </cell>
          <cell r="FW7">
            <v>150</v>
          </cell>
          <cell r="FX7">
            <v>160</v>
          </cell>
          <cell r="FY7" t="str">
            <v>-</v>
          </cell>
          <cell r="FZ7">
            <v>310</v>
          </cell>
          <cell r="GA7">
            <v>570</v>
          </cell>
          <cell r="GB7">
            <v>500</v>
          </cell>
          <cell r="GC7">
            <v>40</v>
          </cell>
          <cell r="GD7">
            <v>1110</v>
          </cell>
          <cell r="GE7">
            <v>20</v>
          </cell>
          <cell r="GF7">
            <v>20</v>
          </cell>
          <cell r="GG7" t="str">
            <v>-</v>
          </cell>
          <cell r="GH7">
            <v>40</v>
          </cell>
          <cell r="GI7">
            <v>730</v>
          </cell>
          <cell r="GJ7">
            <v>680</v>
          </cell>
          <cell r="GK7">
            <v>40</v>
          </cell>
          <cell r="GL7">
            <v>1460</v>
          </cell>
          <cell r="GM7">
            <v>120</v>
          </cell>
          <cell r="GN7">
            <v>130</v>
          </cell>
          <cell r="GO7">
            <v>10</v>
          </cell>
          <cell r="GP7">
            <v>260</v>
          </cell>
          <cell r="GQ7">
            <v>460</v>
          </cell>
          <cell r="GR7">
            <v>440</v>
          </cell>
          <cell r="GS7">
            <v>40</v>
          </cell>
          <cell r="GT7">
            <v>940</v>
          </cell>
          <cell r="GU7">
            <v>30</v>
          </cell>
          <cell r="GV7">
            <v>30</v>
          </cell>
          <cell r="GW7">
            <v>10</v>
          </cell>
          <cell r="GX7">
            <v>60</v>
          </cell>
          <cell r="GY7">
            <v>610</v>
          </cell>
          <cell r="GZ7">
            <v>590</v>
          </cell>
          <cell r="HA7">
            <v>50</v>
          </cell>
          <cell r="HB7">
            <v>1250</v>
          </cell>
        </row>
        <row r="8">
          <cell r="A8" t="str">
            <v>Business, Administration and Law</v>
          </cell>
          <cell r="B8"/>
          <cell r="C8">
            <v>15650</v>
          </cell>
          <cell r="D8">
            <v>11730</v>
          </cell>
          <cell r="E8" t="str">
            <v>-</v>
          </cell>
          <cell r="F8">
            <v>27380</v>
          </cell>
          <cell r="G8">
            <v>2290</v>
          </cell>
          <cell r="H8">
            <v>7230</v>
          </cell>
          <cell r="I8" t="str">
            <v>-</v>
          </cell>
          <cell r="J8">
            <v>9520</v>
          </cell>
          <cell r="K8">
            <v>17940</v>
          </cell>
          <cell r="L8">
            <v>18960</v>
          </cell>
          <cell r="M8" t="str">
            <v>-</v>
          </cell>
          <cell r="N8">
            <v>36900</v>
          </cell>
          <cell r="O8">
            <v>15750</v>
          </cell>
          <cell r="P8">
            <v>13440</v>
          </cell>
          <cell r="Q8" t="str">
            <v>-</v>
          </cell>
          <cell r="R8">
            <v>29190</v>
          </cell>
          <cell r="S8">
            <v>2430</v>
          </cell>
          <cell r="T8">
            <v>8060</v>
          </cell>
          <cell r="U8" t="str">
            <v>-</v>
          </cell>
          <cell r="V8">
            <v>10490</v>
          </cell>
          <cell r="W8">
            <v>18180</v>
          </cell>
          <cell r="X8">
            <v>21500</v>
          </cell>
          <cell r="Y8" t="str">
            <v>-</v>
          </cell>
          <cell r="Z8">
            <v>39680</v>
          </cell>
          <cell r="AA8">
            <v>14990</v>
          </cell>
          <cell r="AB8">
            <v>13610</v>
          </cell>
          <cell r="AC8">
            <v>30</v>
          </cell>
          <cell r="AD8">
            <v>28630</v>
          </cell>
          <cell r="AE8">
            <v>2360</v>
          </cell>
          <cell r="AF8">
            <v>7040</v>
          </cell>
          <cell r="AG8">
            <v>10</v>
          </cell>
          <cell r="AH8">
            <v>9410</v>
          </cell>
          <cell r="AI8">
            <v>17350</v>
          </cell>
          <cell r="AJ8">
            <v>20650</v>
          </cell>
          <cell r="AK8">
            <v>40</v>
          </cell>
          <cell r="AL8">
            <v>38040</v>
          </cell>
          <cell r="AM8">
            <v>14050</v>
          </cell>
          <cell r="AN8">
            <v>14030</v>
          </cell>
          <cell r="AO8" t="str">
            <v>-</v>
          </cell>
          <cell r="AP8">
            <v>28080</v>
          </cell>
          <cell r="AQ8">
            <v>2500</v>
          </cell>
          <cell r="AR8">
            <v>7280</v>
          </cell>
          <cell r="AS8">
            <v>20</v>
          </cell>
          <cell r="AT8">
            <v>9790</v>
          </cell>
          <cell r="AU8">
            <v>16540</v>
          </cell>
          <cell r="AV8">
            <v>21310</v>
          </cell>
          <cell r="AW8">
            <v>20</v>
          </cell>
          <cell r="AX8">
            <v>37870</v>
          </cell>
          <cell r="AY8">
            <v>13430</v>
          </cell>
          <cell r="AZ8">
            <v>13730</v>
          </cell>
          <cell r="BA8">
            <v>30</v>
          </cell>
          <cell r="BB8">
            <v>27190</v>
          </cell>
          <cell r="BC8">
            <v>2770</v>
          </cell>
          <cell r="BD8">
            <v>7740</v>
          </cell>
          <cell r="BE8">
            <v>40</v>
          </cell>
          <cell r="BF8">
            <v>10550</v>
          </cell>
          <cell r="BG8" t="str">
            <v>-</v>
          </cell>
          <cell r="BH8" t="str">
            <v>-</v>
          </cell>
          <cell r="BI8" t="str">
            <v>-</v>
          </cell>
          <cell r="BJ8" t="str">
            <v>-</v>
          </cell>
          <cell r="BK8">
            <v>16200</v>
          </cell>
          <cell r="BL8">
            <v>21470</v>
          </cell>
          <cell r="BM8">
            <v>70</v>
          </cell>
          <cell r="BN8">
            <v>37740</v>
          </cell>
          <cell r="BO8">
            <v>13100</v>
          </cell>
          <cell r="BP8">
            <v>17720</v>
          </cell>
          <cell r="BQ8">
            <v>7400</v>
          </cell>
          <cell r="BR8">
            <v>38220</v>
          </cell>
          <cell r="BS8">
            <v>2610</v>
          </cell>
          <cell r="BT8">
            <v>7430</v>
          </cell>
          <cell r="BU8">
            <v>4580</v>
          </cell>
          <cell r="BV8">
            <v>14620</v>
          </cell>
          <cell r="BW8" t="str">
            <v>-</v>
          </cell>
          <cell r="BX8" t="str">
            <v>-</v>
          </cell>
          <cell r="BY8" t="str">
            <v>-</v>
          </cell>
          <cell r="BZ8" t="str">
            <v>-</v>
          </cell>
          <cell r="CA8">
            <v>15700</v>
          </cell>
          <cell r="CB8">
            <v>25140</v>
          </cell>
          <cell r="CC8">
            <v>11990</v>
          </cell>
          <cell r="CD8">
            <v>52830</v>
          </cell>
          <cell r="CE8">
            <v>11720</v>
          </cell>
          <cell r="CF8">
            <v>17300</v>
          </cell>
          <cell r="CG8">
            <v>15520</v>
          </cell>
          <cell r="CH8">
            <v>44530</v>
          </cell>
          <cell r="CI8">
            <v>2370</v>
          </cell>
          <cell r="CJ8">
            <v>6970</v>
          </cell>
          <cell r="CK8">
            <v>10110</v>
          </cell>
          <cell r="CL8">
            <v>19450</v>
          </cell>
          <cell r="CM8">
            <v>20</v>
          </cell>
          <cell r="CN8">
            <v>70</v>
          </cell>
          <cell r="CO8">
            <v>10</v>
          </cell>
          <cell r="CP8">
            <v>90</v>
          </cell>
          <cell r="CQ8">
            <v>14100</v>
          </cell>
          <cell r="CR8">
            <v>24340</v>
          </cell>
          <cell r="CS8">
            <v>25630</v>
          </cell>
          <cell r="CT8">
            <v>64060</v>
          </cell>
          <cell r="CU8">
            <v>17680</v>
          </cell>
          <cell r="CV8">
            <v>22290</v>
          </cell>
          <cell r="CW8">
            <v>13280</v>
          </cell>
          <cell r="CX8">
            <v>53250</v>
          </cell>
          <cell r="CY8">
            <v>2640</v>
          </cell>
          <cell r="CZ8">
            <v>9500</v>
          </cell>
          <cell r="DA8">
            <v>9900</v>
          </cell>
          <cell r="DB8">
            <v>22040</v>
          </cell>
          <cell r="DC8">
            <v>100</v>
          </cell>
          <cell r="DD8">
            <v>1080</v>
          </cell>
          <cell r="DE8">
            <v>120</v>
          </cell>
          <cell r="DF8">
            <v>1300</v>
          </cell>
          <cell r="DG8">
            <v>20420</v>
          </cell>
          <cell r="DH8">
            <v>32870</v>
          </cell>
          <cell r="DI8">
            <v>23300</v>
          </cell>
          <cell r="DJ8">
            <v>76590</v>
          </cell>
          <cell r="DK8">
            <v>24510</v>
          </cell>
          <cell r="DL8">
            <v>27600</v>
          </cell>
          <cell r="DM8">
            <v>36070</v>
          </cell>
          <cell r="DN8">
            <v>88170</v>
          </cell>
          <cell r="DO8">
            <v>4320</v>
          </cell>
          <cell r="DP8">
            <v>12300</v>
          </cell>
          <cell r="DQ8">
            <v>26960</v>
          </cell>
          <cell r="DR8">
            <v>43580</v>
          </cell>
          <cell r="DS8">
            <v>140</v>
          </cell>
          <cell r="DT8">
            <v>1260</v>
          </cell>
          <cell r="DU8">
            <v>670</v>
          </cell>
          <cell r="DV8">
            <v>2070</v>
          </cell>
          <cell r="DW8">
            <v>28970</v>
          </cell>
          <cell r="DX8">
            <v>41150</v>
          </cell>
          <cell r="DY8">
            <v>63700</v>
          </cell>
          <cell r="DZ8">
            <v>133820</v>
          </cell>
          <cell r="EA8">
            <v>24950</v>
          </cell>
          <cell r="EB8">
            <v>33030</v>
          </cell>
          <cell r="EC8">
            <v>45210</v>
          </cell>
          <cell r="ED8">
            <v>103190</v>
          </cell>
          <cell r="EE8">
            <v>4640</v>
          </cell>
          <cell r="EF8">
            <v>16000</v>
          </cell>
          <cell r="EG8">
            <v>37610</v>
          </cell>
          <cell r="EH8">
            <v>58250</v>
          </cell>
          <cell r="EI8">
            <v>210</v>
          </cell>
          <cell r="EJ8">
            <v>1490</v>
          </cell>
          <cell r="EK8">
            <v>1690</v>
          </cell>
          <cell r="EL8">
            <v>3390</v>
          </cell>
          <cell r="EM8">
            <v>29800</v>
          </cell>
          <cell r="EN8">
            <v>50520</v>
          </cell>
          <cell r="EO8">
            <v>84510</v>
          </cell>
          <cell r="EP8">
            <v>164830</v>
          </cell>
          <cell r="EQ8">
            <v>21860</v>
          </cell>
          <cell r="ER8">
            <v>33060</v>
          </cell>
          <cell r="ES8">
            <v>36100</v>
          </cell>
          <cell r="ET8">
            <v>91020</v>
          </cell>
          <cell r="EU8">
            <v>4990</v>
          </cell>
          <cell r="EV8">
            <v>18190</v>
          </cell>
          <cell r="EW8">
            <v>40360</v>
          </cell>
          <cell r="EX8">
            <v>63540</v>
          </cell>
          <cell r="EY8">
            <v>330</v>
          </cell>
          <cell r="EZ8">
            <v>1730</v>
          </cell>
          <cell r="FA8">
            <v>3790</v>
          </cell>
          <cell r="FB8">
            <v>5850</v>
          </cell>
          <cell r="FC8">
            <v>27190</v>
          </cell>
          <cell r="FD8">
            <v>52980</v>
          </cell>
          <cell r="FE8">
            <v>80240</v>
          </cell>
          <cell r="FF8">
            <v>160410</v>
          </cell>
          <cell r="FG8">
            <v>22590</v>
          </cell>
          <cell r="FH8">
            <v>31050</v>
          </cell>
          <cell r="FI8">
            <v>31030</v>
          </cell>
          <cell r="FJ8">
            <v>84670</v>
          </cell>
          <cell r="FK8">
            <v>5890</v>
          </cell>
          <cell r="FL8">
            <v>15570</v>
          </cell>
          <cell r="FM8">
            <v>15420</v>
          </cell>
          <cell r="FN8">
            <v>36870</v>
          </cell>
          <cell r="FO8">
            <v>390</v>
          </cell>
          <cell r="FP8">
            <v>1810</v>
          </cell>
          <cell r="FQ8">
            <v>2160</v>
          </cell>
          <cell r="FR8">
            <v>4360</v>
          </cell>
          <cell r="FS8">
            <v>28870</v>
          </cell>
          <cell r="FT8">
            <v>48430</v>
          </cell>
          <cell r="FU8">
            <v>48610</v>
          </cell>
          <cell r="FV8">
            <v>125900</v>
          </cell>
          <cell r="FW8">
            <v>22750</v>
          </cell>
          <cell r="FX8">
            <v>28350</v>
          </cell>
          <cell r="FY8">
            <v>34210</v>
          </cell>
          <cell r="FZ8">
            <v>85310</v>
          </cell>
          <cell r="GA8">
            <v>7230</v>
          </cell>
          <cell r="GB8">
            <v>16280</v>
          </cell>
          <cell r="GC8">
            <v>25310</v>
          </cell>
          <cell r="GD8">
            <v>48820</v>
          </cell>
          <cell r="GE8">
            <v>530</v>
          </cell>
          <cell r="GF8">
            <v>2320</v>
          </cell>
          <cell r="GG8">
            <v>6000</v>
          </cell>
          <cell r="GH8">
            <v>8850</v>
          </cell>
          <cell r="GI8">
            <v>30510</v>
          </cell>
          <cell r="GJ8">
            <v>46950</v>
          </cell>
          <cell r="GK8">
            <v>65520</v>
          </cell>
          <cell r="GL8">
            <v>142980</v>
          </cell>
          <cell r="GM8">
            <v>22510</v>
          </cell>
          <cell r="GN8">
            <v>24760</v>
          </cell>
          <cell r="GO8">
            <v>32670</v>
          </cell>
          <cell r="GP8">
            <v>79930</v>
          </cell>
          <cell r="GQ8">
            <v>8650</v>
          </cell>
          <cell r="GR8">
            <v>15890</v>
          </cell>
          <cell r="GS8">
            <v>25890</v>
          </cell>
          <cell r="GT8">
            <v>50440</v>
          </cell>
          <cell r="GU8">
            <v>860</v>
          </cell>
          <cell r="GV8">
            <v>3140</v>
          </cell>
          <cell r="GW8">
            <v>8820</v>
          </cell>
          <cell r="GX8">
            <v>12820</v>
          </cell>
          <cell r="GY8">
            <v>32010</v>
          </cell>
          <cell r="GZ8">
            <v>43790</v>
          </cell>
          <cell r="HA8">
            <v>67390</v>
          </cell>
          <cell r="HB8">
            <v>143190</v>
          </cell>
        </row>
        <row r="9">
          <cell r="A9" t="str">
            <v>Construction, Planning and the Built Environment</v>
          </cell>
          <cell r="B9"/>
          <cell r="C9">
            <v>10700</v>
          </cell>
          <cell r="D9">
            <v>2150</v>
          </cell>
          <cell r="E9" t="str">
            <v>-</v>
          </cell>
          <cell r="F9">
            <v>12850</v>
          </cell>
          <cell r="G9">
            <v>2130</v>
          </cell>
          <cell r="H9">
            <v>880</v>
          </cell>
          <cell r="I9" t="str">
            <v>-</v>
          </cell>
          <cell r="J9">
            <v>3020</v>
          </cell>
          <cell r="K9">
            <v>12830</v>
          </cell>
          <cell r="L9">
            <v>3030</v>
          </cell>
          <cell r="M9" t="str">
            <v>-</v>
          </cell>
          <cell r="N9">
            <v>15860</v>
          </cell>
          <cell r="O9">
            <v>13110</v>
          </cell>
          <cell r="P9">
            <v>3340</v>
          </cell>
          <cell r="Q9" t="str">
            <v>-</v>
          </cell>
          <cell r="R9">
            <v>16440</v>
          </cell>
          <cell r="S9">
            <v>2600</v>
          </cell>
          <cell r="T9">
            <v>1770</v>
          </cell>
          <cell r="U9" t="str">
            <v>-</v>
          </cell>
          <cell r="V9">
            <v>4360</v>
          </cell>
          <cell r="W9">
            <v>15700</v>
          </cell>
          <cell r="X9">
            <v>5100</v>
          </cell>
          <cell r="Y9" t="str">
            <v>-</v>
          </cell>
          <cell r="Z9">
            <v>20810</v>
          </cell>
          <cell r="AA9">
            <v>15620</v>
          </cell>
          <cell r="AB9">
            <v>4180</v>
          </cell>
          <cell r="AC9" t="str">
            <v>-</v>
          </cell>
          <cell r="AD9">
            <v>19810</v>
          </cell>
          <cell r="AE9">
            <v>2650</v>
          </cell>
          <cell r="AF9">
            <v>2520</v>
          </cell>
          <cell r="AG9">
            <v>30</v>
          </cell>
          <cell r="AH9">
            <v>5190</v>
          </cell>
          <cell r="AI9">
            <v>18270</v>
          </cell>
          <cell r="AJ9">
            <v>6700</v>
          </cell>
          <cell r="AK9">
            <v>30</v>
          </cell>
          <cell r="AL9">
            <v>25000</v>
          </cell>
          <cell r="AM9">
            <v>11860</v>
          </cell>
          <cell r="AN9">
            <v>3330</v>
          </cell>
          <cell r="AO9">
            <v>30</v>
          </cell>
          <cell r="AP9">
            <v>15220</v>
          </cell>
          <cell r="AQ9">
            <v>3000</v>
          </cell>
          <cell r="AR9">
            <v>2870</v>
          </cell>
          <cell r="AS9" t="str">
            <v>-</v>
          </cell>
          <cell r="AT9">
            <v>5870</v>
          </cell>
          <cell r="AU9">
            <v>14860</v>
          </cell>
          <cell r="AV9">
            <v>6200</v>
          </cell>
          <cell r="AW9">
            <v>30</v>
          </cell>
          <cell r="AX9">
            <v>21090</v>
          </cell>
          <cell r="AY9">
            <v>16070</v>
          </cell>
          <cell r="AZ9">
            <v>4260</v>
          </cell>
          <cell r="BA9" t="str">
            <v>-</v>
          </cell>
          <cell r="BB9">
            <v>20330</v>
          </cell>
          <cell r="BC9">
            <v>3360</v>
          </cell>
          <cell r="BD9">
            <v>3600</v>
          </cell>
          <cell r="BE9">
            <v>10</v>
          </cell>
          <cell r="BF9">
            <v>6970</v>
          </cell>
          <cell r="BG9" t="str">
            <v>-</v>
          </cell>
          <cell r="BH9" t="str">
            <v>-</v>
          </cell>
          <cell r="BI9" t="str">
            <v>-</v>
          </cell>
          <cell r="BJ9" t="str">
            <v>-</v>
          </cell>
          <cell r="BK9">
            <v>19430</v>
          </cell>
          <cell r="BL9">
            <v>7860</v>
          </cell>
          <cell r="BM9">
            <v>10</v>
          </cell>
          <cell r="BN9">
            <v>27300</v>
          </cell>
          <cell r="BO9">
            <v>16040</v>
          </cell>
          <cell r="BP9">
            <v>4630</v>
          </cell>
          <cell r="BQ9">
            <v>350</v>
          </cell>
          <cell r="BR9">
            <v>21020</v>
          </cell>
          <cell r="BS9">
            <v>2780</v>
          </cell>
          <cell r="BT9">
            <v>3270</v>
          </cell>
          <cell r="BU9">
            <v>130</v>
          </cell>
          <cell r="BV9">
            <v>6180</v>
          </cell>
          <cell r="BW9" t="str">
            <v>-</v>
          </cell>
          <cell r="BX9" t="str">
            <v>-</v>
          </cell>
          <cell r="BY9" t="str">
            <v>-</v>
          </cell>
          <cell r="BZ9" t="str">
            <v>-</v>
          </cell>
          <cell r="CA9">
            <v>18820</v>
          </cell>
          <cell r="CB9">
            <v>7910</v>
          </cell>
          <cell r="CC9">
            <v>480</v>
          </cell>
          <cell r="CD9">
            <v>27200</v>
          </cell>
          <cell r="CE9">
            <v>12080</v>
          </cell>
          <cell r="CF9">
            <v>3850</v>
          </cell>
          <cell r="CG9">
            <v>950</v>
          </cell>
          <cell r="CH9">
            <v>16890</v>
          </cell>
          <cell r="CI9">
            <v>2730</v>
          </cell>
          <cell r="CJ9">
            <v>3430</v>
          </cell>
          <cell r="CK9">
            <v>400</v>
          </cell>
          <cell r="CL9">
            <v>6560</v>
          </cell>
          <cell r="CM9" t="str">
            <v>-</v>
          </cell>
          <cell r="CN9" t="str">
            <v>-</v>
          </cell>
          <cell r="CO9" t="str">
            <v>-</v>
          </cell>
          <cell r="CP9" t="str">
            <v>-</v>
          </cell>
          <cell r="CQ9">
            <v>14810</v>
          </cell>
          <cell r="CR9">
            <v>7290</v>
          </cell>
          <cell r="CS9">
            <v>1350</v>
          </cell>
          <cell r="CT9">
            <v>23440</v>
          </cell>
          <cell r="CU9">
            <v>10660</v>
          </cell>
          <cell r="CV9">
            <v>3410</v>
          </cell>
          <cell r="CW9">
            <v>690</v>
          </cell>
          <cell r="CX9">
            <v>14760</v>
          </cell>
          <cell r="CY9">
            <v>2300</v>
          </cell>
          <cell r="CZ9">
            <v>3130</v>
          </cell>
          <cell r="DA9">
            <v>350</v>
          </cell>
          <cell r="DB9">
            <v>5790</v>
          </cell>
          <cell r="DC9" t="str">
            <v>-</v>
          </cell>
          <cell r="DD9" t="str">
            <v>-</v>
          </cell>
          <cell r="DE9" t="str">
            <v>-</v>
          </cell>
          <cell r="DF9" t="str">
            <v>-</v>
          </cell>
          <cell r="DG9">
            <v>12960</v>
          </cell>
          <cell r="DH9">
            <v>6550</v>
          </cell>
          <cell r="DI9">
            <v>1040</v>
          </cell>
          <cell r="DJ9">
            <v>20550</v>
          </cell>
          <cell r="DK9">
            <v>10290</v>
          </cell>
          <cell r="DL9">
            <v>4080</v>
          </cell>
          <cell r="DM9">
            <v>1640</v>
          </cell>
          <cell r="DN9">
            <v>16020</v>
          </cell>
          <cell r="DO9">
            <v>2420</v>
          </cell>
          <cell r="DP9">
            <v>3340</v>
          </cell>
          <cell r="DQ9">
            <v>640</v>
          </cell>
          <cell r="DR9">
            <v>6400</v>
          </cell>
          <cell r="DS9" t="str">
            <v>-</v>
          </cell>
          <cell r="DT9" t="str">
            <v>-</v>
          </cell>
          <cell r="DU9" t="str">
            <v>-</v>
          </cell>
          <cell r="DV9" t="str">
            <v>-</v>
          </cell>
          <cell r="DW9">
            <v>12720</v>
          </cell>
          <cell r="DX9">
            <v>7430</v>
          </cell>
          <cell r="DY9">
            <v>2280</v>
          </cell>
          <cell r="DZ9">
            <v>22420</v>
          </cell>
          <cell r="EA9">
            <v>7040</v>
          </cell>
          <cell r="EB9">
            <v>2900</v>
          </cell>
          <cell r="EC9">
            <v>900</v>
          </cell>
          <cell r="ED9">
            <v>10850</v>
          </cell>
          <cell r="EE9">
            <v>1210</v>
          </cell>
          <cell r="EF9">
            <v>1610</v>
          </cell>
          <cell r="EG9">
            <v>260</v>
          </cell>
          <cell r="EH9">
            <v>3080</v>
          </cell>
          <cell r="EI9" t="str">
            <v>-</v>
          </cell>
          <cell r="EJ9" t="str">
            <v>-</v>
          </cell>
          <cell r="EK9" t="str">
            <v>-</v>
          </cell>
          <cell r="EL9" t="str">
            <v>-</v>
          </cell>
          <cell r="EM9">
            <v>8250</v>
          </cell>
          <cell r="EN9">
            <v>4520</v>
          </cell>
          <cell r="EO9">
            <v>1160</v>
          </cell>
          <cell r="EP9">
            <v>13920</v>
          </cell>
          <cell r="EQ9">
            <v>6530</v>
          </cell>
          <cell r="ER9">
            <v>3000</v>
          </cell>
          <cell r="ES9">
            <v>940</v>
          </cell>
          <cell r="ET9">
            <v>10470</v>
          </cell>
          <cell r="EU9">
            <v>1280</v>
          </cell>
          <cell r="EV9">
            <v>1480</v>
          </cell>
          <cell r="EW9">
            <v>450</v>
          </cell>
          <cell r="EX9">
            <v>3210</v>
          </cell>
          <cell r="EY9">
            <v>10</v>
          </cell>
          <cell r="EZ9">
            <v>30</v>
          </cell>
          <cell r="FA9">
            <v>20</v>
          </cell>
          <cell r="FB9">
            <v>60</v>
          </cell>
          <cell r="FC9">
            <v>7820</v>
          </cell>
          <cell r="FD9">
            <v>4510</v>
          </cell>
          <cell r="FE9">
            <v>1410</v>
          </cell>
          <cell r="FF9">
            <v>13730</v>
          </cell>
          <cell r="FG9">
            <v>7890</v>
          </cell>
          <cell r="FH9">
            <v>3680</v>
          </cell>
          <cell r="FI9">
            <v>1030</v>
          </cell>
          <cell r="FJ9">
            <v>12600</v>
          </cell>
          <cell r="FK9">
            <v>1320</v>
          </cell>
          <cell r="FL9">
            <v>1680</v>
          </cell>
          <cell r="FM9">
            <v>210</v>
          </cell>
          <cell r="FN9">
            <v>3210</v>
          </cell>
          <cell r="FO9">
            <v>10</v>
          </cell>
          <cell r="FP9">
            <v>50</v>
          </cell>
          <cell r="FQ9">
            <v>10</v>
          </cell>
          <cell r="FR9">
            <v>70</v>
          </cell>
          <cell r="FS9">
            <v>9220</v>
          </cell>
          <cell r="FT9">
            <v>5410</v>
          </cell>
          <cell r="FU9">
            <v>1260</v>
          </cell>
          <cell r="FV9">
            <v>15890</v>
          </cell>
          <cell r="FW9">
            <v>8690</v>
          </cell>
          <cell r="FX9">
            <v>4330</v>
          </cell>
          <cell r="FY9">
            <v>1380</v>
          </cell>
          <cell r="FZ9">
            <v>14390</v>
          </cell>
          <cell r="GA9">
            <v>1530</v>
          </cell>
          <cell r="GB9">
            <v>1860</v>
          </cell>
          <cell r="GC9">
            <v>410</v>
          </cell>
          <cell r="GD9">
            <v>3800</v>
          </cell>
          <cell r="GE9">
            <v>20</v>
          </cell>
          <cell r="GF9">
            <v>60</v>
          </cell>
          <cell r="GG9">
            <v>20</v>
          </cell>
          <cell r="GH9">
            <v>100</v>
          </cell>
          <cell r="GI9">
            <v>10240</v>
          </cell>
          <cell r="GJ9">
            <v>6240</v>
          </cell>
          <cell r="GK9">
            <v>1820</v>
          </cell>
          <cell r="GL9">
            <v>18290</v>
          </cell>
          <cell r="GM9">
            <v>9550</v>
          </cell>
          <cell r="GN9">
            <v>4650</v>
          </cell>
          <cell r="GO9">
            <v>2470</v>
          </cell>
          <cell r="GP9">
            <v>16670</v>
          </cell>
          <cell r="GQ9">
            <v>1710</v>
          </cell>
          <cell r="GR9">
            <v>2020</v>
          </cell>
          <cell r="GS9">
            <v>790</v>
          </cell>
          <cell r="GT9">
            <v>4510</v>
          </cell>
          <cell r="GU9">
            <v>40</v>
          </cell>
          <cell r="GV9">
            <v>130</v>
          </cell>
          <cell r="GW9">
            <v>110</v>
          </cell>
          <cell r="GX9">
            <v>270</v>
          </cell>
          <cell r="GY9">
            <v>11290</v>
          </cell>
          <cell r="GZ9">
            <v>6800</v>
          </cell>
          <cell r="HA9">
            <v>3370</v>
          </cell>
          <cell r="HB9">
            <v>21460</v>
          </cell>
        </row>
        <row r="10">
          <cell r="A10" t="str">
            <v>Education and Training</v>
          </cell>
          <cell r="B10"/>
          <cell r="C10" t="str">
            <v>-</v>
          </cell>
          <cell r="D10" t="str">
            <v>-</v>
          </cell>
          <cell r="E10" t="str">
            <v>-</v>
          </cell>
          <cell r="F10" t="str">
            <v>-</v>
          </cell>
          <cell r="G10" t="str">
            <v>-</v>
          </cell>
          <cell r="H10" t="str">
            <v>-</v>
          </cell>
          <cell r="I10" t="str">
            <v>-</v>
          </cell>
          <cell r="J10" t="str">
            <v>-</v>
          </cell>
          <cell r="K10" t="str">
            <v>-</v>
          </cell>
          <cell r="L10" t="str">
            <v>-</v>
          </cell>
          <cell r="M10" t="str">
            <v>-</v>
          </cell>
          <cell r="N10" t="str">
            <v>-</v>
          </cell>
          <cell r="O10" t="str">
            <v>-</v>
          </cell>
          <cell r="P10" t="str">
            <v>-</v>
          </cell>
          <cell r="Q10" t="str">
            <v>-</v>
          </cell>
          <cell r="R10" t="str">
            <v>-</v>
          </cell>
          <cell r="S10" t="str">
            <v>-</v>
          </cell>
          <cell r="T10">
            <v>10</v>
          </cell>
          <cell r="U10" t="str">
            <v>-</v>
          </cell>
          <cell r="V10">
            <v>10</v>
          </cell>
          <cell r="W10" t="str">
            <v>-</v>
          </cell>
          <cell r="X10">
            <v>10</v>
          </cell>
          <cell r="Y10" t="str">
            <v>-</v>
          </cell>
          <cell r="Z10">
            <v>10</v>
          </cell>
          <cell r="AA10">
            <v>10</v>
          </cell>
          <cell r="AB10" t="str">
            <v>-</v>
          </cell>
          <cell r="AC10" t="str">
            <v>-</v>
          </cell>
          <cell r="AD10">
            <v>10</v>
          </cell>
          <cell r="AE10" t="str">
            <v>-</v>
          </cell>
          <cell r="AF10">
            <v>10</v>
          </cell>
          <cell r="AG10" t="str">
            <v>-</v>
          </cell>
          <cell r="AH10">
            <v>10</v>
          </cell>
          <cell r="AI10">
            <v>10</v>
          </cell>
          <cell r="AJ10">
            <v>10</v>
          </cell>
          <cell r="AK10" t="str">
            <v>-</v>
          </cell>
          <cell r="AL10">
            <v>20</v>
          </cell>
          <cell r="AM10">
            <v>20</v>
          </cell>
          <cell r="AN10">
            <v>20</v>
          </cell>
          <cell r="AO10" t="str">
            <v>-</v>
          </cell>
          <cell r="AP10">
            <v>50</v>
          </cell>
          <cell r="AQ10">
            <v>20</v>
          </cell>
          <cell r="AR10">
            <v>50</v>
          </cell>
          <cell r="AS10" t="str">
            <v>-</v>
          </cell>
          <cell r="AT10">
            <v>60</v>
          </cell>
          <cell r="AU10">
            <v>40</v>
          </cell>
          <cell r="AV10">
            <v>70</v>
          </cell>
          <cell r="AW10" t="str">
            <v>-</v>
          </cell>
          <cell r="AX10">
            <v>110</v>
          </cell>
          <cell r="AY10">
            <v>50</v>
          </cell>
          <cell r="AZ10">
            <v>10</v>
          </cell>
          <cell r="BA10" t="str">
            <v>-</v>
          </cell>
          <cell r="BB10">
            <v>60</v>
          </cell>
          <cell r="BC10">
            <v>10</v>
          </cell>
          <cell r="BD10">
            <v>30</v>
          </cell>
          <cell r="BE10" t="str">
            <v>-</v>
          </cell>
          <cell r="BF10">
            <v>40</v>
          </cell>
          <cell r="BG10" t="str">
            <v>-</v>
          </cell>
          <cell r="BH10" t="str">
            <v>-</v>
          </cell>
          <cell r="BI10" t="str">
            <v>-</v>
          </cell>
          <cell r="BJ10" t="str">
            <v>-</v>
          </cell>
          <cell r="BK10">
            <v>50</v>
          </cell>
          <cell r="BL10">
            <v>40</v>
          </cell>
          <cell r="BM10" t="str">
            <v>-</v>
          </cell>
          <cell r="BN10">
            <v>90</v>
          </cell>
          <cell r="BO10">
            <v>80</v>
          </cell>
          <cell r="BP10">
            <v>20</v>
          </cell>
          <cell r="BQ10">
            <v>30</v>
          </cell>
          <cell r="BR10">
            <v>130</v>
          </cell>
          <cell r="BS10" t="str">
            <v>-</v>
          </cell>
          <cell r="BT10">
            <v>30</v>
          </cell>
          <cell r="BU10">
            <v>170</v>
          </cell>
          <cell r="BV10">
            <v>210</v>
          </cell>
          <cell r="BW10" t="str">
            <v>-</v>
          </cell>
          <cell r="BX10" t="str">
            <v>-</v>
          </cell>
          <cell r="BY10" t="str">
            <v>-</v>
          </cell>
          <cell r="BZ10" t="str">
            <v>-</v>
          </cell>
          <cell r="CA10">
            <v>80</v>
          </cell>
          <cell r="CB10">
            <v>50</v>
          </cell>
          <cell r="CC10">
            <v>210</v>
          </cell>
          <cell r="CD10">
            <v>340</v>
          </cell>
          <cell r="CE10">
            <v>70</v>
          </cell>
          <cell r="CF10">
            <v>50</v>
          </cell>
          <cell r="CG10">
            <v>140</v>
          </cell>
          <cell r="CH10">
            <v>270</v>
          </cell>
          <cell r="CI10">
            <v>20</v>
          </cell>
          <cell r="CJ10">
            <v>100</v>
          </cell>
          <cell r="CK10">
            <v>770</v>
          </cell>
          <cell r="CL10">
            <v>900</v>
          </cell>
          <cell r="CM10" t="str">
            <v>-</v>
          </cell>
          <cell r="CN10" t="str">
            <v>-</v>
          </cell>
          <cell r="CO10" t="str">
            <v>-</v>
          </cell>
          <cell r="CP10" t="str">
            <v>-</v>
          </cell>
          <cell r="CQ10">
            <v>100</v>
          </cell>
          <cell r="CR10">
            <v>150</v>
          </cell>
          <cell r="CS10">
            <v>920</v>
          </cell>
          <cell r="CT10">
            <v>1160</v>
          </cell>
          <cell r="CU10">
            <v>200</v>
          </cell>
          <cell r="CV10">
            <v>90</v>
          </cell>
          <cell r="CW10">
            <v>100</v>
          </cell>
          <cell r="CX10">
            <v>390</v>
          </cell>
          <cell r="CY10">
            <v>50</v>
          </cell>
          <cell r="CZ10">
            <v>110</v>
          </cell>
          <cell r="DA10">
            <v>300</v>
          </cell>
          <cell r="DB10">
            <v>460</v>
          </cell>
          <cell r="DC10" t="str">
            <v>-</v>
          </cell>
          <cell r="DD10" t="str">
            <v>-</v>
          </cell>
          <cell r="DE10" t="str">
            <v>-</v>
          </cell>
          <cell r="DF10" t="str">
            <v>-</v>
          </cell>
          <cell r="DG10">
            <v>250</v>
          </cell>
          <cell r="DH10">
            <v>210</v>
          </cell>
          <cell r="DI10">
            <v>400</v>
          </cell>
          <cell r="DJ10">
            <v>860</v>
          </cell>
          <cell r="DK10">
            <v>280</v>
          </cell>
          <cell r="DL10">
            <v>250</v>
          </cell>
          <cell r="DM10">
            <v>470</v>
          </cell>
          <cell r="DN10">
            <v>1000</v>
          </cell>
          <cell r="DO10">
            <v>100</v>
          </cell>
          <cell r="DP10">
            <v>350</v>
          </cell>
          <cell r="DQ10">
            <v>2690</v>
          </cell>
          <cell r="DR10">
            <v>3140</v>
          </cell>
          <cell r="DS10" t="str">
            <v>-</v>
          </cell>
          <cell r="DT10" t="str">
            <v>-</v>
          </cell>
          <cell r="DU10" t="str">
            <v>-</v>
          </cell>
          <cell r="DV10" t="str">
            <v>-</v>
          </cell>
          <cell r="DW10">
            <v>380</v>
          </cell>
          <cell r="DX10">
            <v>600</v>
          </cell>
          <cell r="DY10">
            <v>3150</v>
          </cell>
          <cell r="DZ10">
            <v>4140</v>
          </cell>
          <cell r="EA10">
            <v>430</v>
          </cell>
          <cell r="EB10">
            <v>360</v>
          </cell>
          <cell r="EC10">
            <v>840</v>
          </cell>
          <cell r="ED10">
            <v>1630</v>
          </cell>
          <cell r="EE10">
            <v>230</v>
          </cell>
          <cell r="EF10">
            <v>720</v>
          </cell>
          <cell r="EG10">
            <v>4970</v>
          </cell>
          <cell r="EH10">
            <v>5920</v>
          </cell>
          <cell r="EI10" t="str">
            <v>-</v>
          </cell>
          <cell r="EJ10" t="str">
            <v>-</v>
          </cell>
          <cell r="EK10" t="str">
            <v>-</v>
          </cell>
          <cell r="EL10" t="str">
            <v>-</v>
          </cell>
          <cell r="EM10">
            <v>660</v>
          </cell>
          <cell r="EN10">
            <v>1080</v>
          </cell>
          <cell r="EO10">
            <v>5810</v>
          </cell>
          <cell r="EP10">
            <v>7550</v>
          </cell>
          <cell r="EQ10">
            <v>550</v>
          </cell>
          <cell r="ER10">
            <v>490</v>
          </cell>
          <cell r="ES10">
            <v>770</v>
          </cell>
          <cell r="ET10">
            <v>1810</v>
          </cell>
          <cell r="EU10">
            <v>270</v>
          </cell>
          <cell r="EV10">
            <v>920</v>
          </cell>
          <cell r="EW10">
            <v>5050</v>
          </cell>
          <cell r="EX10">
            <v>6240</v>
          </cell>
          <cell r="EY10" t="str">
            <v>-</v>
          </cell>
          <cell r="EZ10" t="str">
            <v>-</v>
          </cell>
          <cell r="FA10" t="str">
            <v>-</v>
          </cell>
          <cell r="FB10" t="str">
            <v>-</v>
          </cell>
          <cell r="FC10">
            <v>810</v>
          </cell>
          <cell r="FD10">
            <v>1410</v>
          </cell>
          <cell r="FE10">
            <v>5820</v>
          </cell>
          <cell r="FF10">
            <v>8050</v>
          </cell>
          <cell r="FG10">
            <v>720</v>
          </cell>
          <cell r="FH10">
            <v>640</v>
          </cell>
          <cell r="FI10">
            <v>560</v>
          </cell>
          <cell r="FJ10">
            <v>1930</v>
          </cell>
          <cell r="FK10">
            <v>400</v>
          </cell>
          <cell r="FL10">
            <v>790</v>
          </cell>
          <cell r="FM10">
            <v>1650</v>
          </cell>
          <cell r="FN10">
            <v>2830</v>
          </cell>
          <cell r="FO10" t="str">
            <v>-</v>
          </cell>
          <cell r="FP10" t="str">
            <v>-</v>
          </cell>
          <cell r="FQ10" t="str">
            <v>-</v>
          </cell>
          <cell r="FR10" t="str">
            <v>-</v>
          </cell>
          <cell r="FS10">
            <v>1110</v>
          </cell>
          <cell r="FT10">
            <v>1430</v>
          </cell>
          <cell r="FU10">
            <v>2210</v>
          </cell>
          <cell r="FV10">
            <v>4750</v>
          </cell>
          <cell r="FW10">
            <v>800</v>
          </cell>
          <cell r="FX10">
            <v>700</v>
          </cell>
          <cell r="FY10">
            <v>940</v>
          </cell>
          <cell r="FZ10">
            <v>2430</v>
          </cell>
          <cell r="GA10">
            <v>520</v>
          </cell>
          <cell r="GB10">
            <v>1110</v>
          </cell>
          <cell r="GC10">
            <v>3390</v>
          </cell>
          <cell r="GD10">
            <v>5010</v>
          </cell>
          <cell r="GE10" t="str">
            <v>-</v>
          </cell>
          <cell r="GF10">
            <v>10</v>
          </cell>
          <cell r="GG10" t="str">
            <v>-</v>
          </cell>
          <cell r="GH10">
            <v>10</v>
          </cell>
          <cell r="GI10">
            <v>1320</v>
          </cell>
          <cell r="GJ10">
            <v>1810</v>
          </cell>
          <cell r="GK10">
            <v>4320</v>
          </cell>
          <cell r="GL10">
            <v>7450</v>
          </cell>
          <cell r="GM10">
            <v>950</v>
          </cell>
          <cell r="GN10">
            <v>840</v>
          </cell>
          <cell r="GO10">
            <v>940</v>
          </cell>
          <cell r="GP10">
            <v>2730</v>
          </cell>
          <cell r="GQ10">
            <v>520</v>
          </cell>
          <cell r="GR10">
            <v>1340</v>
          </cell>
          <cell r="GS10">
            <v>3710</v>
          </cell>
          <cell r="GT10">
            <v>5570</v>
          </cell>
          <cell r="GU10" t="str">
            <v>-</v>
          </cell>
          <cell r="GV10" t="str">
            <v>-</v>
          </cell>
          <cell r="GW10" t="str">
            <v>-</v>
          </cell>
          <cell r="GX10">
            <v>10</v>
          </cell>
          <cell r="GY10">
            <v>1470</v>
          </cell>
          <cell r="GZ10">
            <v>2180</v>
          </cell>
          <cell r="HA10">
            <v>4640</v>
          </cell>
          <cell r="HB10">
            <v>8300</v>
          </cell>
        </row>
        <row r="11">
          <cell r="A11" t="str">
            <v>Engineering and Manufacturing Technologies</v>
          </cell>
          <cell r="B11"/>
          <cell r="C11">
            <v>9910</v>
          </cell>
          <cell r="D11">
            <v>4350</v>
          </cell>
          <cell r="E11" t="str">
            <v>-</v>
          </cell>
          <cell r="F11">
            <v>14260</v>
          </cell>
          <cell r="G11">
            <v>12110</v>
          </cell>
          <cell r="H11">
            <v>4150</v>
          </cell>
          <cell r="I11" t="str">
            <v>-</v>
          </cell>
          <cell r="J11">
            <v>16260</v>
          </cell>
          <cell r="K11">
            <v>22020</v>
          </cell>
          <cell r="L11">
            <v>8500</v>
          </cell>
          <cell r="M11" t="str">
            <v>-</v>
          </cell>
          <cell r="N11">
            <v>30520</v>
          </cell>
          <cell r="O11">
            <v>12340</v>
          </cell>
          <cell r="P11">
            <v>5990</v>
          </cell>
          <cell r="Q11" t="str">
            <v>-</v>
          </cell>
          <cell r="R11">
            <v>18330</v>
          </cell>
          <cell r="S11">
            <v>13910</v>
          </cell>
          <cell r="T11">
            <v>6700</v>
          </cell>
          <cell r="U11" t="str">
            <v>-</v>
          </cell>
          <cell r="V11">
            <v>20610</v>
          </cell>
          <cell r="W11">
            <v>26240</v>
          </cell>
          <cell r="X11">
            <v>12690</v>
          </cell>
          <cell r="Y11" t="str">
            <v>-</v>
          </cell>
          <cell r="Z11">
            <v>38930</v>
          </cell>
          <cell r="AA11">
            <v>14010</v>
          </cell>
          <cell r="AB11">
            <v>5600</v>
          </cell>
          <cell r="AC11">
            <v>20</v>
          </cell>
          <cell r="AD11">
            <v>19630</v>
          </cell>
          <cell r="AE11">
            <v>13160</v>
          </cell>
          <cell r="AF11">
            <v>5480</v>
          </cell>
          <cell r="AG11">
            <v>10</v>
          </cell>
          <cell r="AH11">
            <v>18650</v>
          </cell>
          <cell r="AI11">
            <v>27170</v>
          </cell>
          <cell r="AJ11">
            <v>11080</v>
          </cell>
          <cell r="AK11">
            <v>30</v>
          </cell>
          <cell r="AL11">
            <v>38280</v>
          </cell>
          <cell r="AM11">
            <v>14140</v>
          </cell>
          <cell r="AN11">
            <v>5270</v>
          </cell>
          <cell r="AO11" t="str">
            <v>-</v>
          </cell>
          <cell r="AP11">
            <v>19420</v>
          </cell>
          <cell r="AQ11">
            <v>9960</v>
          </cell>
          <cell r="AR11">
            <v>5700</v>
          </cell>
          <cell r="AS11">
            <v>20</v>
          </cell>
          <cell r="AT11">
            <v>15670</v>
          </cell>
          <cell r="AU11">
            <v>24110</v>
          </cell>
          <cell r="AV11">
            <v>10960</v>
          </cell>
          <cell r="AW11">
            <v>20</v>
          </cell>
          <cell r="AX11">
            <v>35090</v>
          </cell>
          <cell r="AY11">
            <v>13730</v>
          </cell>
          <cell r="AZ11">
            <v>5410</v>
          </cell>
          <cell r="BA11">
            <v>40</v>
          </cell>
          <cell r="BB11">
            <v>19180</v>
          </cell>
          <cell r="BC11">
            <v>11290</v>
          </cell>
          <cell r="BD11">
            <v>6690</v>
          </cell>
          <cell r="BE11">
            <v>30</v>
          </cell>
          <cell r="BF11">
            <v>18000</v>
          </cell>
          <cell r="BG11">
            <v>20</v>
          </cell>
          <cell r="BH11">
            <v>40</v>
          </cell>
          <cell r="BI11" t="str">
            <v>-</v>
          </cell>
          <cell r="BJ11">
            <v>60</v>
          </cell>
          <cell r="BK11">
            <v>25040</v>
          </cell>
          <cell r="BL11">
            <v>12140</v>
          </cell>
          <cell r="BM11">
            <v>60</v>
          </cell>
          <cell r="BN11">
            <v>37240</v>
          </cell>
          <cell r="BO11">
            <v>16070</v>
          </cell>
          <cell r="BP11">
            <v>7540</v>
          </cell>
          <cell r="BQ11">
            <v>1400</v>
          </cell>
          <cell r="BR11">
            <v>25020</v>
          </cell>
          <cell r="BS11">
            <v>12310</v>
          </cell>
          <cell r="BT11">
            <v>9040</v>
          </cell>
          <cell r="BU11">
            <v>860</v>
          </cell>
          <cell r="BV11">
            <v>22200</v>
          </cell>
          <cell r="BW11" t="str">
            <v>-</v>
          </cell>
          <cell r="BX11" t="str">
            <v>-</v>
          </cell>
          <cell r="BY11" t="str">
            <v>-</v>
          </cell>
          <cell r="BZ11" t="str">
            <v>-</v>
          </cell>
          <cell r="CA11">
            <v>28380</v>
          </cell>
          <cell r="CB11">
            <v>16590</v>
          </cell>
          <cell r="CC11">
            <v>2260</v>
          </cell>
          <cell r="CD11">
            <v>47220</v>
          </cell>
          <cell r="CE11">
            <v>13100</v>
          </cell>
          <cell r="CF11">
            <v>6690</v>
          </cell>
          <cell r="CG11">
            <v>2440</v>
          </cell>
          <cell r="CH11">
            <v>22220</v>
          </cell>
          <cell r="CI11">
            <v>10410</v>
          </cell>
          <cell r="CJ11">
            <v>8110</v>
          </cell>
          <cell r="CK11">
            <v>2020</v>
          </cell>
          <cell r="CL11">
            <v>20540</v>
          </cell>
          <cell r="CM11" t="str">
            <v>-</v>
          </cell>
          <cell r="CN11">
            <v>10</v>
          </cell>
          <cell r="CO11" t="str">
            <v>-</v>
          </cell>
          <cell r="CP11">
            <v>10</v>
          </cell>
          <cell r="CQ11">
            <v>23510</v>
          </cell>
          <cell r="CR11">
            <v>14800</v>
          </cell>
          <cell r="CS11">
            <v>4460</v>
          </cell>
          <cell r="CT11">
            <v>42770</v>
          </cell>
          <cell r="CU11">
            <v>13460</v>
          </cell>
          <cell r="CV11">
            <v>7230</v>
          </cell>
          <cell r="CW11">
            <v>1940</v>
          </cell>
          <cell r="CX11">
            <v>22620</v>
          </cell>
          <cell r="CY11">
            <v>8970</v>
          </cell>
          <cell r="CZ11">
            <v>9270</v>
          </cell>
          <cell r="DA11">
            <v>1610</v>
          </cell>
          <cell r="DB11">
            <v>19850</v>
          </cell>
          <cell r="DC11">
            <v>10</v>
          </cell>
          <cell r="DD11">
            <v>40</v>
          </cell>
          <cell r="DE11" t="str">
            <v>-</v>
          </cell>
          <cell r="DF11">
            <v>50</v>
          </cell>
          <cell r="DG11">
            <v>22440</v>
          </cell>
          <cell r="DH11">
            <v>16540</v>
          </cell>
          <cell r="DI11">
            <v>3550</v>
          </cell>
          <cell r="DJ11">
            <v>42520</v>
          </cell>
          <cell r="DK11">
            <v>14040</v>
          </cell>
          <cell r="DL11">
            <v>7510</v>
          </cell>
          <cell r="DM11">
            <v>10670</v>
          </cell>
          <cell r="DN11">
            <v>32220</v>
          </cell>
          <cell r="DO11">
            <v>9770</v>
          </cell>
          <cell r="DP11">
            <v>9220</v>
          </cell>
          <cell r="DQ11">
            <v>3360</v>
          </cell>
          <cell r="DR11">
            <v>22340</v>
          </cell>
          <cell r="DS11">
            <v>20</v>
          </cell>
          <cell r="DT11">
            <v>50</v>
          </cell>
          <cell r="DU11">
            <v>10</v>
          </cell>
          <cell r="DV11">
            <v>80</v>
          </cell>
          <cell r="DW11">
            <v>23830</v>
          </cell>
          <cell r="DX11">
            <v>16780</v>
          </cell>
          <cell r="DY11">
            <v>14030</v>
          </cell>
          <cell r="DZ11">
            <v>54640</v>
          </cell>
          <cell r="EA11">
            <v>15780</v>
          </cell>
          <cell r="EB11">
            <v>11200</v>
          </cell>
          <cell r="EC11">
            <v>18600</v>
          </cell>
          <cell r="ED11">
            <v>45570</v>
          </cell>
          <cell r="EE11">
            <v>10470</v>
          </cell>
          <cell r="EF11">
            <v>9670</v>
          </cell>
          <cell r="EG11">
            <v>3910</v>
          </cell>
          <cell r="EH11">
            <v>24040</v>
          </cell>
          <cell r="EI11">
            <v>40</v>
          </cell>
          <cell r="EJ11">
            <v>70</v>
          </cell>
          <cell r="EK11" t="str">
            <v>-</v>
          </cell>
          <cell r="EL11">
            <v>120</v>
          </cell>
          <cell r="EM11">
            <v>26290</v>
          </cell>
          <cell r="EN11">
            <v>20940</v>
          </cell>
          <cell r="EO11">
            <v>22510</v>
          </cell>
          <cell r="EP11">
            <v>69730</v>
          </cell>
          <cell r="EQ11">
            <v>13580</v>
          </cell>
          <cell r="ER11">
            <v>10410</v>
          </cell>
          <cell r="ES11">
            <v>14730</v>
          </cell>
          <cell r="ET11">
            <v>38720</v>
          </cell>
          <cell r="EU11">
            <v>11160</v>
          </cell>
          <cell r="EV11">
            <v>10420</v>
          </cell>
          <cell r="EW11">
            <v>5900</v>
          </cell>
          <cell r="EX11">
            <v>27470</v>
          </cell>
          <cell r="EY11">
            <v>90</v>
          </cell>
          <cell r="EZ11">
            <v>110</v>
          </cell>
          <cell r="FA11">
            <v>20</v>
          </cell>
          <cell r="FB11">
            <v>220</v>
          </cell>
          <cell r="FC11">
            <v>24820</v>
          </cell>
          <cell r="FD11">
            <v>20950</v>
          </cell>
          <cell r="FE11">
            <v>20640</v>
          </cell>
          <cell r="FF11">
            <v>66410</v>
          </cell>
          <cell r="FG11">
            <v>14480</v>
          </cell>
          <cell r="FH11">
            <v>11180</v>
          </cell>
          <cell r="FI11">
            <v>13450</v>
          </cell>
          <cell r="FJ11">
            <v>39110</v>
          </cell>
          <cell r="FK11">
            <v>11600</v>
          </cell>
          <cell r="FL11">
            <v>11200</v>
          </cell>
          <cell r="FM11">
            <v>2660</v>
          </cell>
          <cell r="FN11">
            <v>25450</v>
          </cell>
          <cell r="FO11">
            <v>100</v>
          </cell>
          <cell r="FP11">
            <v>150</v>
          </cell>
          <cell r="FQ11">
            <v>20</v>
          </cell>
          <cell r="FR11">
            <v>270</v>
          </cell>
          <cell r="FS11">
            <v>26180</v>
          </cell>
          <cell r="FT11">
            <v>22530</v>
          </cell>
          <cell r="FU11">
            <v>16120</v>
          </cell>
          <cell r="FV11">
            <v>64830</v>
          </cell>
          <cell r="FW11">
            <v>15160</v>
          </cell>
          <cell r="FX11">
            <v>11990</v>
          </cell>
          <cell r="FY11">
            <v>17200</v>
          </cell>
          <cell r="FZ11">
            <v>44350</v>
          </cell>
          <cell r="GA11">
            <v>12380</v>
          </cell>
          <cell r="GB11">
            <v>12430</v>
          </cell>
          <cell r="GC11">
            <v>4480</v>
          </cell>
          <cell r="GD11">
            <v>29290</v>
          </cell>
          <cell r="GE11">
            <v>110</v>
          </cell>
          <cell r="GF11">
            <v>270</v>
          </cell>
          <cell r="GG11">
            <v>40</v>
          </cell>
          <cell r="GH11">
            <v>420</v>
          </cell>
          <cell r="GI11">
            <v>27640</v>
          </cell>
          <cell r="GJ11">
            <v>24700</v>
          </cell>
          <cell r="GK11">
            <v>21720</v>
          </cell>
          <cell r="GL11">
            <v>74060</v>
          </cell>
          <cell r="GM11">
            <v>15340</v>
          </cell>
          <cell r="GN11">
            <v>11820</v>
          </cell>
          <cell r="GO11">
            <v>19750</v>
          </cell>
          <cell r="GP11">
            <v>46920</v>
          </cell>
          <cell r="GQ11">
            <v>12760</v>
          </cell>
          <cell r="GR11">
            <v>12910</v>
          </cell>
          <cell r="GS11">
            <v>5230</v>
          </cell>
          <cell r="GT11">
            <v>30900</v>
          </cell>
          <cell r="GU11">
            <v>240</v>
          </cell>
          <cell r="GV11">
            <v>340</v>
          </cell>
          <cell r="GW11">
            <v>80</v>
          </cell>
          <cell r="GX11">
            <v>660</v>
          </cell>
          <cell r="GY11">
            <v>28350</v>
          </cell>
          <cell r="GZ11">
            <v>25070</v>
          </cell>
          <cell r="HA11">
            <v>25060</v>
          </cell>
          <cell r="HB11">
            <v>78480</v>
          </cell>
        </row>
        <row r="12">
          <cell r="A12" t="str">
            <v>Health, Public Services and Care</v>
          </cell>
          <cell r="B12"/>
          <cell r="C12">
            <v>6690</v>
          </cell>
          <cell r="D12">
            <v>5770</v>
          </cell>
          <cell r="E12" t="str">
            <v>-</v>
          </cell>
          <cell r="F12">
            <v>12460</v>
          </cell>
          <cell r="G12">
            <v>1790</v>
          </cell>
          <cell r="H12">
            <v>4400</v>
          </cell>
          <cell r="I12" t="str">
            <v>-</v>
          </cell>
          <cell r="J12">
            <v>6190</v>
          </cell>
          <cell r="K12">
            <v>8480</v>
          </cell>
          <cell r="L12">
            <v>10170</v>
          </cell>
          <cell r="M12" t="str">
            <v>-</v>
          </cell>
          <cell r="N12">
            <v>18640</v>
          </cell>
          <cell r="O12">
            <v>8470</v>
          </cell>
          <cell r="P12">
            <v>7210</v>
          </cell>
          <cell r="Q12" t="str">
            <v>-</v>
          </cell>
          <cell r="R12">
            <v>15680</v>
          </cell>
          <cell r="S12">
            <v>2030</v>
          </cell>
          <cell r="T12">
            <v>5380</v>
          </cell>
          <cell r="U12" t="str">
            <v>-</v>
          </cell>
          <cell r="V12">
            <v>7410</v>
          </cell>
          <cell r="W12">
            <v>10490</v>
          </cell>
          <cell r="X12">
            <v>12600</v>
          </cell>
          <cell r="Y12" t="str">
            <v>-</v>
          </cell>
          <cell r="Z12">
            <v>23090</v>
          </cell>
          <cell r="AA12">
            <v>10120</v>
          </cell>
          <cell r="AB12">
            <v>6320</v>
          </cell>
          <cell r="AC12">
            <v>10</v>
          </cell>
          <cell r="AD12">
            <v>16450</v>
          </cell>
          <cell r="AE12">
            <v>2690</v>
          </cell>
          <cell r="AF12">
            <v>5200</v>
          </cell>
          <cell r="AG12">
            <v>300</v>
          </cell>
          <cell r="AH12">
            <v>8190</v>
          </cell>
          <cell r="AI12">
            <v>12810</v>
          </cell>
          <cell r="AJ12">
            <v>11520</v>
          </cell>
          <cell r="AK12">
            <v>310</v>
          </cell>
          <cell r="AL12">
            <v>24640</v>
          </cell>
          <cell r="AM12">
            <v>9000</v>
          </cell>
          <cell r="AN12">
            <v>6040</v>
          </cell>
          <cell r="AO12">
            <v>20</v>
          </cell>
          <cell r="AP12">
            <v>15050</v>
          </cell>
          <cell r="AQ12">
            <v>2680</v>
          </cell>
          <cell r="AR12">
            <v>5310</v>
          </cell>
          <cell r="AS12">
            <v>100</v>
          </cell>
          <cell r="AT12">
            <v>8090</v>
          </cell>
          <cell r="AU12">
            <v>11680</v>
          </cell>
          <cell r="AV12">
            <v>11340</v>
          </cell>
          <cell r="AW12">
            <v>120</v>
          </cell>
          <cell r="AX12">
            <v>23140</v>
          </cell>
          <cell r="AY12">
            <v>9070</v>
          </cell>
          <cell r="AZ12">
            <v>6370</v>
          </cell>
          <cell r="BA12">
            <v>30</v>
          </cell>
          <cell r="BB12">
            <v>15470</v>
          </cell>
          <cell r="BC12">
            <v>2800</v>
          </cell>
          <cell r="BD12">
            <v>5760</v>
          </cell>
          <cell r="BE12">
            <v>20</v>
          </cell>
          <cell r="BF12">
            <v>8580</v>
          </cell>
          <cell r="BG12" t="str">
            <v>-</v>
          </cell>
          <cell r="BH12" t="str">
            <v>-</v>
          </cell>
          <cell r="BI12" t="str">
            <v>-</v>
          </cell>
          <cell r="BJ12" t="str">
            <v>-</v>
          </cell>
          <cell r="BK12">
            <v>11860</v>
          </cell>
          <cell r="BL12">
            <v>12140</v>
          </cell>
          <cell r="BM12">
            <v>50</v>
          </cell>
          <cell r="BN12">
            <v>24050</v>
          </cell>
          <cell r="BO12">
            <v>9360</v>
          </cell>
          <cell r="BP12">
            <v>6710</v>
          </cell>
          <cell r="BQ12">
            <v>1870</v>
          </cell>
          <cell r="BR12">
            <v>17940</v>
          </cell>
          <cell r="BS12">
            <v>2750</v>
          </cell>
          <cell r="BT12">
            <v>6540</v>
          </cell>
          <cell r="BU12">
            <v>4530</v>
          </cell>
          <cell r="BV12">
            <v>13820</v>
          </cell>
          <cell r="BW12" t="str">
            <v>-</v>
          </cell>
          <cell r="BX12" t="str">
            <v>-</v>
          </cell>
          <cell r="BY12" t="str">
            <v>-</v>
          </cell>
          <cell r="BZ12" t="str">
            <v>-</v>
          </cell>
          <cell r="CA12">
            <v>12110</v>
          </cell>
          <cell r="CB12">
            <v>13250</v>
          </cell>
          <cell r="CC12">
            <v>6410</v>
          </cell>
          <cell r="CD12">
            <v>31760</v>
          </cell>
          <cell r="CE12">
            <v>10670</v>
          </cell>
          <cell r="CF12">
            <v>6770</v>
          </cell>
          <cell r="CG12">
            <v>2990</v>
          </cell>
          <cell r="CH12">
            <v>20440</v>
          </cell>
          <cell r="CI12">
            <v>3210</v>
          </cell>
          <cell r="CJ12">
            <v>5490</v>
          </cell>
          <cell r="CK12">
            <v>5750</v>
          </cell>
          <cell r="CL12">
            <v>14450</v>
          </cell>
          <cell r="CM12" t="str">
            <v>-</v>
          </cell>
          <cell r="CN12" t="str">
            <v>-</v>
          </cell>
          <cell r="CO12" t="str">
            <v>-</v>
          </cell>
          <cell r="CP12" t="str">
            <v>-</v>
          </cell>
          <cell r="CQ12">
            <v>13880</v>
          </cell>
          <cell r="CR12">
            <v>12260</v>
          </cell>
          <cell r="CS12">
            <v>8750</v>
          </cell>
          <cell r="CT12">
            <v>34890</v>
          </cell>
          <cell r="CU12">
            <v>13670</v>
          </cell>
          <cell r="CV12">
            <v>9840</v>
          </cell>
          <cell r="CW12">
            <v>3880</v>
          </cell>
          <cell r="CX12">
            <v>27390</v>
          </cell>
          <cell r="CY12">
            <v>3870</v>
          </cell>
          <cell r="CZ12">
            <v>7990</v>
          </cell>
          <cell r="DA12">
            <v>4900</v>
          </cell>
          <cell r="DB12">
            <v>16760</v>
          </cell>
          <cell r="DC12" t="str">
            <v>-</v>
          </cell>
          <cell r="DD12" t="str">
            <v>-</v>
          </cell>
          <cell r="DE12" t="str">
            <v>-</v>
          </cell>
          <cell r="DF12" t="str">
            <v>-</v>
          </cell>
          <cell r="DG12">
            <v>17540</v>
          </cell>
          <cell r="DH12">
            <v>17830</v>
          </cell>
          <cell r="DI12">
            <v>8780</v>
          </cell>
          <cell r="DJ12">
            <v>44150</v>
          </cell>
          <cell r="DK12">
            <v>12170</v>
          </cell>
          <cell r="DL12">
            <v>14930</v>
          </cell>
          <cell r="DM12">
            <v>20520</v>
          </cell>
          <cell r="DN12">
            <v>47610</v>
          </cell>
          <cell r="DO12">
            <v>4880</v>
          </cell>
          <cell r="DP12">
            <v>13130</v>
          </cell>
          <cell r="DQ12">
            <v>24280</v>
          </cell>
          <cell r="DR12">
            <v>42290</v>
          </cell>
          <cell r="DS12" t="str">
            <v>-</v>
          </cell>
          <cell r="DT12" t="str">
            <v>-</v>
          </cell>
          <cell r="DU12" t="str">
            <v>-</v>
          </cell>
          <cell r="DV12" t="str">
            <v>-</v>
          </cell>
          <cell r="DW12">
            <v>17050</v>
          </cell>
          <cell r="DX12">
            <v>28060</v>
          </cell>
          <cell r="DY12">
            <v>44790</v>
          </cell>
          <cell r="DZ12">
            <v>89900</v>
          </cell>
          <cell r="EA12">
            <v>11090</v>
          </cell>
          <cell r="EB12">
            <v>17980</v>
          </cell>
          <cell r="EC12">
            <v>26270</v>
          </cell>
          <cell r="ED12">
            <v>55350</v>
          </cell>
          <cell r="EE12">
            <v>5150</v>
          </cell>
          <cell r="EF12">
            <v>15230</v>
          </cell>
          <cell r="EG12">
            <v>33080</v>
          </cell>
          <cell r="EH12">
            <v>53460</v>
          </cell>
          <cell r="EI12" t="str">
            <v>-</v>
          </cell>
          <cell r="EJ12" t="str">
            <v>-</v>
          </cell>
          <cell r="EK12" t="str">
            <v>-</v>
          </cell>
          <cell r="EL12" t="str">
            <v>-</v>
          </cell>
          <cell r="EM12">
            <v>16250</v>
          </cell>
          <cell r="EN12">
            <v>33210</v>
          </cell>
          <cell r="EO12">
            <v>59350</v>
          </cell>
          <cell r="EP12">
            <v>108810</v>
          </cell>
          <cell r="EQ12">
            <v>10200</v>
          </cell>
          <cell r="ER12">
            <v>19470</v>
          </cell>
          <cell r="ES12">
            <v>28430</v>
          </cell>
          <cell r="ET12">
            <v>58090</v>
          </cell>
          <cell r="EU12">
            <v>5150</v>
          </cell>
          <cell r="EV12">
            <v>16860</v>
          </cell>
          <cell r="EW12">
            <v>40250</v>
          </cell>
          <cell r="EX12">
            <v>62260</v>
          </cell>
          <cell r="EY12" t="str">
            <v>-</v>
          </cell>
          <cell r="EZ12">
            <v>260</v>
          </cell>
          <cell r="FA12">
            <v>2750</v>
          </cell>
          <cell r="FB12">
            <v>3010</v>
          </cell>
          <cell r="FC12">
            <v>15350</v>
          </cell>
          <cell r="FD12">
            <v>36580</v>
          </cell>
          <cell r="FE12">
            <v>71430</v>
          </cell>
          <cell r="FF12">
            <v>123370</v>
          </cell>
          <cell r="FG12">
            <v>10250</v>
          </cell>
          <cell r="FH12">
            <v>19670</v>
          </cell>
          <cell r="FI12">
            <v>31560</v>
          </cell>
          <cell r="FJ12">
            <v>61480</v>
          </cell>
          <cell r="FK12">
            <v>5630</v>
          </cell>
          <cell r="FL12">
            <v>15660</v>
          </cell>
          <cell r="FM12">
            <v>22250</v>
          </cell>
          <cell r="FN12">
            <v>43540</v>
          </cell>
          <cell r="FO12" t="str">
            <v>-</v>
          </cell>
          <cell r="FP12">
            <v>320</v>
          </cell>
          <cell r="FQ12">
            <v>3220</v>
          </cell>
          <cell r="FR12">
            <v>3540</v>
          </cell>
          <cell r="FS12">
            <v>15890</v>
          </cell>
          <cell r="FT12">
            <v>35650</v>
          </cell>
          <cell r="FU12">
            <v>57020</v>
          </cell>
          <cell r="FV12">
            <v>108560</v>
          </cell>
          <cell r="FW12">
            <v>11480</v>
          </cell>
          <cell r="FX12">
            <v>20730</v>
          </cell>
          <cell r="FY12">
            <v>35480</v>
          </cell>
          <cell r="FZ12">
            <v>67690</v>
          </cell>
          <cell r="GA12">
            <v>5160</v>
          </cell>
          <cell r="GB12">
            <v>15220</v>
          </cell>
          <cell r="GC12">
            <v>33030</v>
          </cell>
          <cell r="GD12">
            <v>53400</v>
          </cell>
          <cell r="GE12" t="str">
            <v>-</v>
          </cell>
          <cell r="GF12">
            <v>710</v>
          </cell>
          <cell r="GG12">
            <v>8090</v>
          </cell>
          <cell r="GH12">
            <v>8800</v>
          </cell>
          <cell r="GI12">
            <v>16640</v>
          </cell>
          <cell r="GJ12">
            <v>36650</v>
          </cell>
          <cell r="GK12">
            <v>76600</v>
          </cell>
          <cell r="GL12">
            <v>129890</v>
          </cell>
          <cell r="GM12">
            <v>12170</v>
          </cell>
          <cell r="GN12">
            <v>18160</v>
          </cell>
          <cell r="GO12">
            <v>34760</v>
          </cell>
          <cell r="GP12">
            <v>65090</v>
          </cell>
          <cell r="GQ12">
            <v>5540</v>
          </cell>
          <cell r="GR12">
            <v>15630</v>
          </cell>
          <cell r="GS12">
            <v>35210</v>
          </cell>
          <cell r="GT12">
            <v>56380</v>
          </cell>
          <cell r="GU12">
            <v>20</v>
          </cell>
          <cell r="GV12">
            <v>850</v>
          </cell>
          <cell r="GW12">
            <v>10100</v>
          </cell>
          <cell r="GX12">
            <v>10970</v>
          </cell>
          <cell r="GY12">
            <v>17730</v>
          </cell>
          <cell r="GZ12">
            <v>34640</v>
          </cell>
          <cell r="HA12">
            <v>80070</v>
          </cell>
          <cell r="HB12">
            <v>132440</v>
          </cell>
        </row>
        <row r="13">
          <cell r="A13" t="str">
            <v>Information and Communication Technology</v>
          </cell>
          <cell r="B13"/>
          <cell r="C13">
            <v>2440</v>
          </cell>
          <cell r="D13">
            <v>710</v>
          </cell>
          <cell r="E13" t="str">
            <v>-</v>
          </cell>
          <cell r="F13">
            <v>3150</v>
          </cell>
          <cell r="G13">
            <v>730</v>
          </cell>
          <cell r="H13">
            <v>940</v>
          </cell>
          <cell r="I13" t="str">
            <v>-</v>
          </cell>
          <cell r="J13">
            <v>1670</v>
          </cell>
          <cell r="K13">
            <v>3170</v>
          </cell>
          <cell r="L13">
            <v>1650</v>
          </cell>
          <cell r="M13" t="str">
            <v>-</v>
          </cell>
          <cell r="N13">
            <v>4820</v>
          </cell>
          <cell r="O13">
            <v>2910</v>
          </cell>
          <cell r="P13">
            <v>1030</v>
          </cell>
          <cell r="Q13" t="str">
            <v>-</v>
          </cell>
          <cell r="R13">
            <v>3940</v>
          </cell>
          <cell r="S13">
            <v>710</v>
          </cell>
          <cell r="T13">
            <v>1100</v>
          </cell>
          <cell r="U13" t="str">
            <v>-</v>
          </cell>
          <cell r="V13">
            <v>1810</v>
          </cell>
          <cell r="W13">
            <v>3620</v>
          </cell>
          <cell r="X13">
            <v>2130</v>
          </cell>
          <cell r="Y13" t="str">
            <v>-</v>
          </cell>
          <cell r="Z13">
            <v>5750</v>
          </cell>
          <cell r="AA13">
            <v>3560</v>
          </cell>
          <cell r="AB13">
            <v>940</v>
          </cell>
          <cell r="AC13">
            <v>10</v>
          </cell>
          <cell r="AD13">
            <v>4500</v>
          </cell>
          <cell r="AE13">
            <v>590</v>
          </cell>
          <cell r="AF13">
            <v>960</v>
          </cell>
          <cell r="AG13" t="str">
            <v>-</v>
          </cell>
          <cell r="AH13">
            <v>1560</v>
          </cell>
          <cell r="AI13">
            <v>4150</v>
          </cell>
          <cell r="AJ13">
            <v>1900</v>
          </cell>
          <cell r="AK13">
            <v>10</v>
          </cell>
          <cell r="AL13">
            <v>6060</v>
          </cell>
          <cell r="AM13">
            <v>2530</v>
          </cell>
          <cell r="AN13">
            <v>780</v>
          </cell>
          <cell r="AO13" t="str">
            <v>-</v>
          </cell>
          <cell r="AP13">
            <v>3310</v>
          </cell>
          <cell r="AQ13">
            <v>980</v>
          </cell>
          <cell r="AR13">
            <v>2130</v>
          </cell>
          <cell r="AS13">
            <v>70</v>
          </cell>
          <cell r="AT13">
            <v>3180</v>
          </cell>
          <cell r="AU13">
            <v>3510</v>
          </cell>
          <cell r="AV13">
            <v>2910</v>
          </cell>
          <cell r="AW13">
            <v>70</v>
          </cell>
          <cell r="AX13">
            <v>6490</v>
          </cell>
          <cell r="AY13">
            <v>2520</v>
          </cell>
          <cell r="AZ13">
            <v>1290</v>
          </cell>
          <cell r="BA13">
            <v>10</v>
          </cell>
          <cell r="BB13">
            <v>3810</v>
          </cell>
          <cell r="BC13">
            <v>1020</v>
          </cell>
          <cell r="BD13">
            <v>940</v>
          </cell>
          <cell r="BE13" t="str">
            <v>-</v>
          </cell>
          <cell r="BF13">
            <v>1950</v>
          </cell>
          <cell r="BG13">
            <v>10</v>
          </cell>
          <cell r="BH13">
            <v>10</v>
          </cell>
          <cell r="BI13" t="str">
            <v>-</v>
          </cell>
          <cell r="BJ13">
            <v>20</v>
          </cell>
          <cell r="BK13">
            <v>3540</v>
          </cell>
          <cell r="BL13">
            <v>2240</v>
          </cell>
          <cell r="BM13">
            <v>10</v>
          </cell>
          <cell r="BN13">
            <v>5790</v>
          </cell>
          <cell r="BO13">
            <v>2510</v>
          </cell>
          <cell r="BP13">
            <v>1160</v>
          </cell>
          <cell r="BQ13">
            <v>460</v>
          </cell>
          <cell r="BR13">
            <v>4130</v>
          </cell>
          <cell r="BS13">
            <v>1360</v>
          </cell>
          <cell r="BT13">
            <v>1070</v>
          </cell>
          <cell r="BU13">
            <v>150</v>
          </cell>
          <cell r="BV13">
            <v>2570</v>
          </cell>
          <cell r="BW13">
            <v>30</v>
          </cell>
          <cell r="BX13">
            <v>30</v>
          </cell>
          <cell r="BY13" t="str">
            <v>-</v>
          </cell>
          <cell r="BZ13">
            <v>60</v>
          </cell>
          <cell r="CA13">
            <v>3890</v>
          </cell>
          <cell r="CB13">
            <v>2260</v>
          </cell>
          <cell r="CC13">
            <v>610</v>
          </cell>
          <cell r="CD13">
            <v>6760</v>
          </cell>
          <cell r="CE13">
            <v>2720</v>
          </cell>
          <cell r="CF13">
            <v>1150</v>
          </cell>
          <cell r="CG13">
            <v>1130</v>
          </cell>
          <cell r="CH13">
            <v>5000</v>
          </cell>
          <cell r="CI13">
            <v>1920</v>
          </cell>
          <cell r="CJ13">
            <v>1370</v>
          </cell>
          <cell r="CK13">
            <v>480</v>
          </cell>
          <cell r="CL13">
            <v>3770</v>
          </cell>
          <cell r="CM13">
            <v>20</v>
          </cell>
          <cell r="CN13">
            <v>40</v>
          </cell>
          <cell r="CO13" t="str">
            <v>-</v>
          </cell>
          <cell r="CP13">
            <v>60</v>
          </cell>
          <cell r="CQ13">
            <v>4650</v>
          </cell>
          <cell r="CR13">
            <v>2560</v>
          </cell>
          <cell r="CS13">
            <v>1610</v>
          </cell>
          <cell r="CT13">
            <v>8820</v>
          </cell>
          <cell r="CU13">
            <v>3070</v>
          </cell>
          <cell r="CV13">
            <v>1540</v>
          </cell>
          <cell r="CW13">
            <v>1100</v>
          </cell>
          <cell r="CX13">
            <v>5720</v>
          </cell>
          <cell r="CY13">
            <v>3910</v>
          </cell>
          <cell r="CZ13">
            <v>2260</v>
          </cell>
          <cell r="DA13">
            <v>540</v>
          </cell>
          <cell r="DB13">
            <v>6710</v>
          </cell>
          <cell r="DC13">
            <v>20</v>
          </cell>
          <cell r="DD13">
            <v>110</v>
          </cell>
          <cell r="DE13">
            <v>20</v>
          </cell>
          <cell r="DF13">
            <v>140</v>
          </cell>
          <cell r="DG13">
            <v>7000</v>
          </cell>
          <cell r="DH13">
            <v>3910</v>
          </cell>
          <cell r="DI13">
            <v>1660</v>
          </cell>
          <cell r="DJ13">
            <v>12570</v>
          </cell>
          <cell r="DK13">
            <v>3480</v>
          </cell>
          <cell r="DL13">
            <v>1740</v>
          </cell>
          <cell r="DM13">
            <v>3420</v>
          </cell>
          <cell r="DN13">
            <v>8640</v>
          </cell>
          <cell r="DO13">
            <v>6360</v>
          </cell>
          <cell r="DP13">
            <v>2710</v>
          </cell>
          <cell r="DQ13">
            <v>1760</v>
          </cell>
          <cell r="DR13">
            <v>10830</v>
          </cell>
          <cell r="DS13">
            <v>10</v>
          </cell>
          <cell r="DT13">
            <v>40</v>
          </cell>
          <cell r="DU13">
            <v>10</v>
          </cell>
          <cell r="DV13">
            <v>60</v>
          </cell>
          <cell r="DW13">
            <v>9850</v>
          </cell>
          <cell r="DX13">
            <v>4490</v>
          </cell>
          <cell r="DY13">
            <v>5180</v>
          </cell>
          <cell r="DZ13">
            <v>19520</v>
          </cell>
          <cell r="EA13">
            <v>3250</v>
          </cell>
          <cell r="EB13">
            <v>2090</v>
          </cell>
          <cell r="EC13">
            <v>3090</v>
          </cell>
          <cell r="ED13">
            <v>8430</v>
          </cell>
          <cell r="EE13">
            <v>4600</v>
          </cell>
          <cell r="EF13">
            <v>2940</v>
          </cell>
          <cell r="EG13">
            <v>2370</v>
          </cell>
          <cell r="EH13">
            <v>9910</v>
          </cell>
          <cell r="EI13">
            <v>80</v>
          </cell>
          <cell r="EJ13">
            <v>100</v>
          </cell>
          <cell r="EK13">
            <v>10</v>
          </cell>
          <cell r="EL13">
            <v>190</v>
          </cell>
          <cell r="EM13">
            <v>7930</v>
          </cell>
          <cell r="EN13">
            <v>5130</v>
          </cell>
          <cell r="EO13">
            <v>5460</v>
          </cell>
          <cell r="EP13">
            <v>18520</v>
          </cell>
          <cell r="EQ13">
            <v>1790</v>
          </cell>
          <cell r="ER13">
            <v>1560</v>
          </cell>
          <cell r="ES13">
            <v>2090</v>
          </cell>
          <cell r="ET13">
            <v>5440</v>
          </cell>
          <cell r="EU13">
            <v>3020</v>
          </cell>
          <cell r="EV13">
            <v>2990</v>
          </cell>
          <cell r="EW13">
            <v>2260</v>
          </cell>
          <cell r="EX13">
            <v>8270</v>
          </cell>
          <cell r="EY13">
            <v>130</v>
          </cell>
          <cell r="EZ13">
            <v>260</v>
          </cell>
          <cell r="FA13">
            <v>30</v>
          </cell>
          <cell r="FB13">
            <v>420</v>
          </cell>
          <cell r="FC13">
            <v>4940</v>
          </cell>
          <cell r="FD13">
            <v>4810</v>
          </cell>
          <cell r="FE13">
            <v>4380</v>
          </cell>
          <cell r="FF13">
            <v>14120</v>
          </cell>
          <cell r="FG13">
            <v>1050</v>
          </cell>
          <cell r="FH13">
            <v>1730</v>
          </cell>
          <cell r="FI13">
            <v>1800</v>
          </cell>
          <cell r="FJ13">
            <v>4590</v>
          </cell>
          <cell r="FK13">
            <v>3770</v>
          </cell>
          <cell r="FL13">
            <v>3190</v>
          </cell>
          <cell r="FM13">
            <v>850</v>
          </cell>
          <cell r="FN13">
            <v>7820</v>
          </cell>
          <cell r="FO13">
            <v>210</v>
          </cell>
          <cell r="FP13">
            <v>420</v>
          </cell>
          <cell r="FQ13">
            <v>30</v>
          </cell>
          <cell r="FR13">
            <v>660</v>
          </cell>
          <cell r="FS13">
            <v>5040</v>
          </cell>
          <cell r="FT13">
            <v>5340</v>
          </cell>
          <cell r="FU13">
            <v>2680</v>
          </cell>
          <cell r="FV13">
            <v>13060</v>
          </cell>
          <cell r="FW13">
            <v>1030</v>
          </cell>
          <cell r="FX13">
            <v>1510</v>
          </cell>
          <cell r="FY13">
            <v>1970</v>
          </cell>
          <cell r="FZ13">
            <v>4510</v>
          </cell>
          <cell r="GA13">
            <v>4520</v>
          </cell>
          <cell r="GB13">
            <v>3830</v>
          </cell>
          <cell r="GC13">
            <v>1550</v>
          </cell>
          <cell r="GD13">
            <v>9900</v>
          </cell>
          <cell r="GE13">
            <v>430</v>
          </cell>
          <cell r="GF13">
            <v>750</v>
          </cell>
          <cell r="GG13">
            <v>70</v>
          </cell>
          <cell r="GH13">
            <v>1250</v>
          </cell>
          <cell r="GI13">
            <v>5980</v>
          </cell>
          <cell r="GJ13">
            <v>6100</v>
          </cell>
          <cell r="GK13">
            <v>3590</v>
          </cell>
          <cell r="GL13">
            <v>15660</v>
          </cell>
          <cell r="GM13">
            <v>880</v>
          </cell>
          <cell r="GN13">
            <v>1300</v>
          </cell>
          <cell r="GO13">
            <v>1600</v>
          </cell>
          <cell r="GP13">
            <v>3780</v>
          </cell>
          <cell r="GQ13">
            <v>5280</v>
          </cell>
          <cell r="GR13">
            <v>3690</v>
          </cell>
          <cell r="GS13">
            <v>1440</v>
          </cell>
          <cell r="GT13">
            <v>10410</v>
          </cell>
          <cell r="GU13">
            <v>500</v>
          </cell>
          <cell r="GV13">
            <v>1190</v>
          </cell>
          <cell r="GW13">
            <v>140</v>
          </cell>
          <cell r="GX13">
            <v>1840</v>
          </cell>
          <cell r="GY13">
            <v>6660</v>
          </cell>
          <cell r="GZ13">
            <v>6180</v>
          </cell>
          <cell r="HA13">
            <v>3180</v>
          </cell>
          <cell r="HB13">
            <v>16020</v>
          </cell>
        </row>
        <row r="14">
          <cell r="A14" t="str">
            <v>Languages, Literature and Culture</v>
          </cell>
          <cell r="B14"/>
          <cell r="C14" t="str">
            <v>-</v>
          </cell>
          <cell r="D14" t="str">
            <v>-</v>
          </cell>
          <cell r="E14" t="str">
            <v>-</v>
          </cell>
          <cell r="F14" t="str">
            <v>-</v>
          </cell>
          <cell r="G14" t="str">
            <v>-</v>
          </cell>
          <cell r="H14" t="str">
            <v>-</v>
          </cell>
          <cell r="I14" t="str">
            <v>-</v>
          </cell>
          <cell r="J14" t="str">
            <v>-</v>
          </cell>
          <cell r="K14" t="str">
            <v>-</v>
          </cell>
          <cell r="L14" t="str">
            <v>-</v>
          </cell>
          <cell r="M14" t="str">
            <v>-</v>
          </cell>
          <cell r="N14" t="str">
            <v>-</v>
          </cell>
          <cell r="O14" t="str">
            <v>-</v>
          </cell>
          <cell r="P14" t="str">
            <v>-</v>
          </cell>
          <cell r="Q14" t="str">
            <v>-</v>
          </cell>
          <cell r="R14" t="str">
            <v>-</v>
          </cell>
          <cell r="S14" t="str">
            <v>-</v>
          </cell>
          <cell r="T14" t="str">
            <v>-</v>
          </cell>
          <cell r="U14" t="str">
            <v>-</v>
          </cell>
          <cell r="V14" t="str">
            <v>-</v>
          </cell>
          <cell r="W14" t="str">
            <v>-</v>
          </cell>
          <cell r="X14" t="str">
            <v>-</v>
          </cell>
          <cell r="Y14" t="str">
            <v>-</v>
          </cell>
          <cell r="Z14" t="str">
            <v>-</v>
          </cell>
          <cell r="AA14" t="str">
            <v>-</v>
          </cell>
          <cell r="AB14" t="str">
            <v>-</v>
          </cell>
          <cell r="AC14" t="str">
            <v>-</v>
          </cell>
          <cell r="AD14" t="str">
            <v>-</v>
          </cell>
          <cell r="AE14" t="str">
            <v>-</v>
          </cell>
          <cell r="AF14" t="str">
            <v>-</v>
          </cell>
          <cell r="AG14" t="str">
            <v>-</v>
          </cell>
          <cell r="AH14" t="str">
            <v>-</v>
          </cell>
          <cell r="AI14" t="str">
            <v>-</v>
          </cell>
          <cell r="AJ14" t="str">
            <v>-</v>
          </cell>
          <cell r="AK14" t="str">
            <v>-</v>
          </cell>
          <cell r="AL14" t="str">
            <v>-</v>
          </cell>
          <cell r="AM14" t="str">
            <v>-</v>
          </cell>
          <cell r="AN14" t="str">
            <v>-</v>
          </cell>
          <cell r="AO14" t="str">
            <v>-</v>
          </cell>
          <cell r="AP14" t="str">
            <v>-</v>
          </cell>
          <cell r="AQ14" t="str">
            <v>-</v>
          </cell>
          <cell r="AR14" t="str">
            <v>-</v>
          </cell>
          <cell r="AS14" t="str">
            <v>-</v>
          </cell>
          <cell r="AT14" t="str">
            <v>-</v>
          </cell>
          <cell r="AU14" t="str">
            <v>-</v>
          </cell>
          <cell r="AV14" t="str">
            <v>-</v>
          </cell>
          <cell r="AW14" t="str">
            <v>-</v>
          </cell>
          <cell r="AX14" t="str">
            <v>-</v>
          </cell>
          <cell r="AY14" t="str">
            <v>-</v>
          </cell>
          <cell r="AZ14" t="str">
            <v>-</v>
          </cell>
          <cell r="BA14" t="str">
            <v>-</v>
          </cell>
          <cell r="BB14" t="str">
            <v>-</v>
          </cell>
          <cell r="BC14" t="str">
            <v>-</v>
          </cell>
          <cell r="BD14" t="str">
            <v>-</v>
          </cell>
          <cell r="BE14" t="str">
            <v>-</v>
          </cell>
          <cell r="BF14" t="str">
            <v>-</v>
          </cell>
          <cell r="BG14" t="str">
            <v>-</v>
          </cell>
          <cell r="BH14" t="str">
            <v>-</v>
          </cell>
          <cell r="BI14" t="str">
            <v>-</v>
          </cell>
          <cell r="BJ14" t="str">
            <v>-</v>
          </cell>
          <cell r="BK14" t="str">
            <v>-</v>
          </cell>
          <cell r="BL14" t="str">
            <v>-</v>
          </cell>
          <cell r="BM14" t="str">
            <v>-</v>
          </cell>
          <cell r="BN14" t="str">
            <v>-</v>
          </cell>
          <cell r="BO14" t="str">
            <v>-</v>
          </cell>
          <cell r="BP14" t="str">
            <v>-</v>
          </cell>
          <cell r="BQ14" t="str">
            <v>-</v>
          </cell>
          <cell r="BR14" t="str">
            <v>-</v>
          </cell>
          <cell r="BS14" t="str">
            <v>-</v>
          </cell>
          <cell r="BT14" t="str">
            <v>-</v>
          </cell>
          <cell r="BU14" t="str">
            <v>-</v>
          </cell>
          <cell r="BV14" t="str">
            <v>-</v>
          </cell>
          <cell r="BW14" t="str">
            <v>-</v>
          </cell>
          <cell r="BX14" t="str">
            <v>-</v>
          </cell>
          <cell r="BY14" t="str">
            <v>-</v>
          </cell>
          <cell r="BZ14" t="str">
            <v>-</v>
          </cell>
          <cell r="CA14" t="str">
            <v>-</v>
          </cell>
          <cell r="CB14" t="str">
            <v>-</v>
          </cell>
          <cell r="CC14" t="str">
            <v>-</v>
          </cell>
          <cell r="CD14" t="str">
            <v>-</v>
          </cell>
          <cell r="CE14" t="str">
            <v>-</v>
          </cell>
          <cell r="CF14" t="str">
            <v>-</v>
          </cell>
          <cell r="CG14" t="str">
            <v>-</v>
          </cell>
          <cell r="CH14" t="str">
            <v>-</v>
          </cell>
          <cell r="CI14" t="str">
            <v>-</v>
          </cell>
          <cell r="CJ14" t="str">
            <v>-</v>
          </cell>
          <cell r="CK14" t="str">
            <v>-</v>
          </cell>
          <cell r="CL14" t="str">
            <v>-</v>
          </cell>
          <cell r="CM14" t="str">
            <v>-</v>
          </cell>
          <cell r="CN14" t="str">
            <v>-</v>
          </cell>
          <cell r="CO14" t="str">
            <v>-</v>
          </cell>
          <cell r="CP14" t="str">
            <v>-</v>
          </cell>
          <cell r="CQ14" t="str">
            <v>-</v>
          </cell>
          <cell r="CR14" t="str">
            <v>-</v>
          </cell>
          <cell r="CS14" t="str">
            <v>-</v>
          </cell>
          <cell r="CT14" t="str">
            <v>-</v>
          </cell>
          <cell r="CU14" t="str">
            <v>-</v>
          </cell>
          <cell r="CV14" t="str">
            <v>-</v>
          </cell>
          <cell r="CW14" t="str">
            <v>-</v>
          </cell>
          <cell r="CX14" t="str">
            <v>-</v>
          </cell>
          <cell r="CY14" t="str">
            <v>-</v>
          </cell>
          <cell r="CZ14" t="str">
            <v>-</v>
          </cell>
          <cell r="DA14" t="str">
            <v>-</v>
          </cell>
          <cell r="DB14" t="str">
            <v>-</v>
          </cell>
          <cell r="DC14" t="str">
            <v>-</v>
          </cell>
          <cell r="DD14" t="str">
            <v>-</v>
          </cell>
          <cell r="DE14" t="str">
            <v>-</v>
          </cell>
          <cell r="DF14" t="str">
            <v>-</v>
          </cell>
          <cell r="DG14" t="str">
            <v>-</v>
          </cell>
          <cell r="DH14" t="str">
            <v>-</v>
          </cell>
          <cell r="DI14" t="str">
            <v>-</v>
          </cell>
          <cell r="DJ14" t="str">
            <v>-</v>
          </cell>
          <cell r="DK14" t="str">
            <v>-</v>
          </cell>
          <cell r="DL14" t="str">
            <v>-</v>
          </cell>
          <cell r="DM14" t="str">
            <v>-</v>
          </cell>
          <cell r="DN14" t="str">
            <v>-</v>
          </cell>
          <cell r="DO14" t="str">
            <v>-</v>
          </cell>
          <cell r="DP14" t="str">
            <v>-</v>
          </cell>
          <cell r="DQ14" t="str">
            <v>-</v>
          </cell>
          <cell r="DR14" t="str">
            <v>-</v>
          </cell>
          <cell r="DS14" t="str">
            <v>-</v>
          </cell>
          <cell r="DT14" t="str">
            <v>-</v>
          </cell>
          <cell r="DU14" t="str">
            <v>-</v>
          </cell>
          <cell r="DV14" t="str">
            <v>-</v>
          </cell>
          <cell r="DW14" t="str">
            <v>-</v>
          </cell>
          <cell r="DX14" t="str">
            <v>-</v>
          </cell>
          <cell r="DY14" t="str">
            <v>-</v>
          </cell>
          <cell r="DZ14" t="str">
            <v>-</v>
          </cell>
          <cell r="EA14" t="str">
            <v>-</v>
          </cell>
          <cell r="EB14" t="str">
            <v>-</v>
          </cell>
          <cell r="EC14" t="str">
            <v>-</v>
          </cell>
          <cell r="ED14" t="str">
            <v>-</v>
          </cell>
          <cell r="EE14" t="str">
            <v>-</v>
          </cell>
          <cell r="EF14" t="str">
            <v>-</v>
          </cell>
          <cell r="EG14" t="str">
            <v>-</v>
          </cell>
          <cell r="EH14" t="str">
            <v>-</v>
          </cell>
          <cell r="EI14" t="str">
            <v>-</v>
          </cell>
          <cell r="EJ14" t="str">
            <v>-</v>
          </cell>
          <cell r="EK14" t="str">
            <v>-</v>
          </cell>
          <cell r="EL14" t="str">
            <v>-</v>
          </cell>
          <cell r="EM14" t="str">
            <v>-</v>
          </cell>
          <cell r="EN14" t="str">
            <v>-</v>
          </cell>
          <cell r="EO14" t="str">
            <v>-</v>
          </cell>
          <cell r="EP14" t="str">
            <v>-</v>
          </cell>
          <cell r="EQ14" t="str">
            <v>-</v>
          </cell>
          <cell r="ER14" t="str">
            <v>-</v>
          </cell>
          <cell r="ES14" t="str">
            <v>-</v>
          </cell>
          <cell r="ET14" t="str">
            <v>-</v>
          </cell>
          <cell r="EU14" t="str">
            <v>-</v>
          </cell>
          <cell r="EV14" t="str">
            <v>-</v>
          </cell>
          <cell r="EW14" t="str">
            <v>-</v>
          </cell>
          <cell r="EX14" t="str">
            <v>-</v>
          </cell>
          <cell r="EY14" t="str">
            <v>-</v>
          </cell>
          <cell r="EZ14" t="str">
            <v>-</v>
          </cell>
          <cell r="FA14" t="str">
            <v>-</v>
          </cell>
          <cell r="FB14" t="str">
            <v>-</v>
          </cell>
          <cell r="FC14" t="str">
            <v>-</v>
          </cell>
          <cell r="FD14" t="str">
            <v>-</v>
          </cell>
          <cell r="FE14" t="str">
            <v>-</v>
          </cell>
          <cell r="FF14" t="str">
            <v>-</v>
          </cell>
          <cell r="FG14" t="str">
            <v>-</v>
          </cell>
          <cell r="FH14" t="str">
            <v>-</v>
          </cell>
          <cell r="FI14" t="str">
            <v>-</v>
          </cell>
          <cell r="FJ14" t="str">
            <v>-</v>
          </cell>
          <cell r="FK14" t="str">
            <v>-</v>
          </cell>
          <cell r="FL14" t="str">
            <v>-</v>
          </cell>
          <cell r="FM14" t="str">
            <v>-</v>
          </cell>
          <cell r="FN14" t="str">
            <v>-</v>
          </cell>
          <cell r="FO14" t="str">
            <v>-</v>
          </cell>
          <cell r="FP14" t="str">
            <v>-</v>
          </cell>
          <cell r="FQ14" t="str">
            <v>-</v>
          </cell>
          <cell r="FR14" t="str">
            <v>-</v>
          </cell>
          <cell r="FS14" t="str">
            <v>-</v>
          </cell>
          <cell r="FT14" t="str">
            <v>-</v>
          </cell>
          <cell r="FU14" t="str">
            <v>-</v>
          </cell>
          <cell r="FV14" t="str">
            <v>-</v>
          </cell>
          <cell r="FW14" t="str">
            <v>-</v>
          </cell>
          <cell r="FX14" t="str">
            <v>-</v>
          </cell>
          <cell r="FY14" t="str">
            <v>-</v>
          </cell>
          <cell r="FZ14" t="str">
            <v>-</v>
          </cell>
          <cell r="GA14" t="str">
            <v>-</v>
          </cell>
          <cell r="GB14" t="str">
            <v>-</v>
          </cell>
          <cell r="GC14" t="str">
            <v>-</v>
          </cell>
          <cell r="GD14" t="str">
            <v>-</v>
          </cell>
          <cell r="GE14" t="str">
            <v>-</v>
          </cell>
          <cell r="GF14" t="str">
            <v>-</v>
          </cell>
          <cell r="GG14" t="str">
            <v>-</v>
          </cell>
          <cell r="GH14" t="str">
            <v>-</v>
          </cell>
          <cell r="GI14" t="str">
            <v>-</v>
          </cell>
          <cell r="GJ14" t="str">
            <v>-</v>
          </cell>
          <cell r="GK14" t="str">
            <v>-</v>
          </cell>
          <cell r="GL14" t="str">
            <v>-</v>
          </cell>
          <cell r="GM14" t="str">
            <v>-</v>
          </cell>
          <cell r="GN14" t="str">
            <v>-</v>
          </cell>
          <cell r="GO14" t="str">
            <v>-</v>
          </cell>
          <cell r="GP14" t="str">
            <v>-</v>
          </cell>
          <cell r="GQ14" t="str">
            <v>-</v>
          </cell>
          <cell r="GR14" t="str">
            <v>-</v>
          </cell>
          <cell r="GS14" t="str">
            <v>-</v>
          </cell>
          <cell r="GT14" t="str">
            <v>-</v>
          </cell>
          <cell r="GU14" t="str">
            <v>-</v>
          </cell>
          <cell r="GV14" t="str">
            <v>-</v>
          </cell>
          <cell r="GW14" t="str">
            <v>-</v>
          </cell>
          <cell r="GX14" t="str">
            <v>-</v>
          </cell>
          <cell r="GY14" t="str">
            <v>-</v>
          </cell>
          <cell r="GZ14" t="str">
            <v>-</v>
          </cell>
          <cell r="HA14" t="str">
            <v>-</v>
          </cell>
          <cell r="HB14" t="str">
            <v>-</v>
          </cell>
        </row>
        <row r="15">
          <cell r="A15" t="str">
            <v>Leisure, Travel and Tourism</v>
          </cell>
          <cell r="B15"/>
          <cell r="C15">
            <v>1430</v>
          </cell>
          <cell r="D15">
            <v>2240</v>
          </cell>
          <cell r="E15" t="str">
            <v>-</v>
          </cell>
          <cell r="F15">
            <v>3670</v>
          </cell>
          <cell r="G15">
            <v>1790</v>
          </cell>
          <cell r="H15">
            <v>1710</v>
          </cell>
          <cell r="I15" t="str">
            <v>-</v>
          </cell>
          <cell r="J15">
            <v>3500</v>
          </cell>
          <cell r="K15">
            <v>3220</v>
          </cell>
          <cell r="L15">
            <v>3950</v>
          </cell>
          <cell r="M15" t="str">
            <v>-</v>
          </cell>
          <cell r="N15">
            <v>7170</v>
          </cell>
          <cell r="O15">
            <v>1730</v>
          </cell>
          <cell r="P15">
            <v>2670</v>
          </cell>
          <cell r="Q15" t="str">
            <v>-</v>
          </cell>
          <cell r="R15">
            <v>4400</v>
          </cell>
          <cell r="S15">
            <v>1040</v>
          </cell>
          <cell r="T15">
            <v>1310</v>
          </cell>
          <cell r="U15" t="str">
            <v>-</v>
          </cell>
          <cell r="V15">
            <v>2350</v>
          </cell>
          <cell r="W15">
            <v>2770</v>
          </cell>
          <cell r="X15">
            <v>3980</v>
          </cell>
          <cell r="Y15" t="str">
            <v>-</v>
          </cell>
          <cell r="Z15">
            <v>6750</v>
          </cell>
          <cell r="AA15">
            <v>2130</v>
          </cell>
          <cell r="AB15">
            <v>2210</v>
          </cell>
          <cell r="AC15" t="str">
            <v>-</v>
          </cell>
          <cell r="AD15">
            <v>4350</v>
          </cell>
          <cell r="AE15">
            <v>2310</v>
          </cell>
          <cell r="AF15">
            <v>860</v>
          </cell>
          <cell r="AG15" t="str">
            <v>-</v>
          </cell>
          <cell r="AH15">
            <v>3170</v>
          </cell>
          <cell r="AI15">
            <v>4440</v>
          </cell>
          <cell r="AJ15">
            <v>3080</v>
          </cell>
          <cell r="AK15" t="str">
            <v>-</v>
          </cell>
          <cell r="AL15">
            <v>7510</v>
          </cell>
          <cell r="AM15">
            <v>2230</v>
          </cell>
          <cell r="AN15">
            <v>2170</v>
          </cell>
          <cell r="AO15" t="str">
            <v>-</v>
          </cell>
          <cell r="AP15">
            <v>4410</v>
          </cell>
          <cell r="AQ15">
            <v>1070</v>
          </cell>
          <cell r="AR15">
            <v>810</v>
          </cell>
          <cell r="AS15" t="str">
            <v>-</v>
          </cell>
          <cell r="AT15">
            <v>1890</v>
          </cell>
          <cell r="AU15">
            <v>3300</v>
          </cell>
          <cell r="AV15">
            <v>2990</v>
          </cell>
          <cell r="AW15">
            <v>10</v>
          </cell>
          <cell r="AX15">
            <v>6300</v>
          </cell>
          <cell r="AY15">
            <v>2250</v>
          </cell>
          <cell r="AZ15">
            <v>2010</v>
          </cell>
          <cell r="BA15" t="str">
            <v>-</v>
          </cell>
          <cell r="BB15">
            <v>4260</v>
          </cell>
          <cell r="BC15">
            <v>1010</v>
          </cell>
          <cell r="BD15">
            <v>990</v>
          </cell>
          <cell r="BE15" t="str">
            <v>-</v>
          </cell>
          <cell r="BF15">
            <v>2000</v>
          </cell>
          <cell r="BG15" t="str">
            <v>-</v>
          </cell>
          <cell r="BH15" t="str">
            <v>-</v>
          </cell>
          <cell r="BI15" t="str">
            <v>-</v>
          </cell>
          <cell r="BJ15" t="str">
            <v>-</v>
          </cell>
          <cell r="BK15">
            <v>3260</v>
          </cell>
          <cell r="BL15">
            <v>3000</v>
          </cell>
          <cell r="BM15" t="str">
            <v>-</v>
          </cell>
          <cell r="BN15">
            <v>6260</v>
          </cell>
          <cell r="BO15">
            <v>1900</v>
          </cell>
          <cell r="BP15">
            <v>2020</v>
          </cell>
          <cell r="BQ15">
            <v>350</v>
          </cell>
          <cell r="BR15">
            <v>4270</v>
          </cell>
          <cell r="BS15">
            <v>1200</v>
          </cell>
          <cell r="BT15">
            <v>1090</v>
          </cell>
          <cell r="BU15">
            <v>280</v>
          </cell>
          <cell r="BV15">
            <v>2570</v>
          </cell>
          <cell r="BW15" t="str">
            <v>-</v>
          </cell>
          <cell r="BX15" t="str">
            <v>-</v>
          </cell>
          <cell r="BY15" t="str">
            <v>-</v>
          </cell>
          <cell r="BZ15" t="str">
            <v>-</v>
          </cell>
          <cell r="CA15">
            <v>3100</v>
          </cell>
          <cell r="CB15">
            <v>3110</v>
          </cell>
          <cell r="CC15">
            <v>640</v>
          </cell>
          <cell r="CD15">
            <v>6850</v>
          </cell>
          <cell r="CE15">
            <v>2620</v>
          </cell>
          <cell r="CF15">
            <v>2900</v>
          </cell>
          <cell r="CG15">
            <v>1310</v>
          </cell>
          <cell r="CH15">
            <v>6830</v>
          </cell>
          <cell r="CI15">
            <v>2000</v>
          </cell>
          <cell r="CJ15">
            <v>1450</v>
          </cell>
          <cell r="CK15">
            <v>1050</v>
          </cell>
          <cell r="CL15">
            <v>4490</v>
          </cell>
          <cell r="CM15" t="str">
            <v>-</v>
          </cell>
          <cell r="CN15" t="str">
            <v>-</v>
          </cell>
          <cell r="CO15" t="str">
            <v>-</v>
          </cell>
          <cell r="CP15" t="str">
            <v>-</v>
          </cell>
          <cell r="CQ15">
            <v>4620</v>
          </cell>
          <cell r="CR15">
            <v>4350</v>
          </cell>
          <cell r="CS15">
            <v>2360</v>
          </cell>
          <cell r="CT15">
            <v>11330</v>
          </cell>
          <cell r="CU15">
            <v>5450</v>
          </cell>
          <cell r="CV15">
            <v>3730</v>
          </cell>
          <cell r="CW15">
            <v>870</v>
          </cell>
          <cell r="CX15">
            <v>10050</v>
          </cell>
          <cell r="CY15">
            <v>2190</v>
          </cell>
          <cell r="CZ15">
            <v>1740</v>
          </cell>
          <cell r="DA15">
            <v>710</v>
          </cell>
          <cell r="DB15">
            <v>4640</v>
          </cell>
          <cell r="DC15" t="str">
            <v>-</v>
          </cell>
          <cell r="DD15" t="str">
            <v>-</v>
          </cell>
          <cell r="DE15" t="str">
            <v>-</v>
          </cell>
          <cell r="DF15" t="str">
            <v>-</v>
          </cell>
          <cell r="DG15">
            <v>7640</v>
          </cell>
          <cell r="DH15">
            <v>5470</v>
          </cell>
          <cell r="DI15">
            <v>1580</v>
          </cell>
          <cell r="DJ15">
            <v>14690</v>
          </cell>
          <cell r="DK15">
            <v>7190</v>
          </cell>
          <cell r="DL15">
            <v>5810</v>
          </cell>
          <cell r="DM15">
            <v>2220</v>
          </cell>
          <cell r="DN15">
            <v>15220</v>
          </cell>
          <cell r="DO15">
            <v>2460</v>
          </cell>
          <cell r="DP15">
            <v>2360</v>
          </cell>
          <cell r="DQ15">
            <v>1550</v>
          </cell>
          <cell r="DR15">
            <v>6370</v>
          </cell>
          <cell r="DS15" t="str">
            <v>-</v>
          </cell>
          <cell r="DT15" t="str">
            <v>-</v>
          </cell>
          <cell r="DU15" t="str">
            <v>-</v>
          </cell>
          <cell r="DV15" t="str">
            <v>-</v>
          </cell>
          <cell r="DW15">
            <v>9650</v>
          </cell>
          <cell r="DX15">
            <v>8170</v>
          </cell>
          <cell r="DY15">
            <v>3770</v>
          </cell>
          <cell r="DZ15">
            <v>21590</v>
          </cell>
          <cell r="EA15">
            <v>5940</v>
          </cell>
          <cell r="EB15">
            <v>4060</v>
          </cell>
          <cell r="EC15">
            <v>2100</v>
          </cell>
          <cell r="ED15">
            <v>12090</v>
          </cell>
          <cell r="EE15">
            <v>3460</v>
          </cell>
          <cell r="EF15">
            <v>2400</v>
          </cell>
          <cell r="EG15">
            <v>1820</v>
          </cell>
          <cell r="EH15">
            <v>7680</v>
          </cell>
          <cell r="EI15" t="str">
            <v>-</v>
          </cell>
          <cell r="EJ15" t="str">
            <v>-</v>
          </cell>
          <cell r="EK15" t="str">
            <v>-</v>
          </cell>
          <cell r="EL15" t="str">
            <v>-</v>
          </cell>
          <cell r="EM15">
            <v>9400</v>
          </cell>
          <cell r="EN15">
            <v>6460</v>
          </cell>
          <cell r="EO15">
            <v>3920</v>
          </cell>
          <cell r="EP15">
            <v>19770</v>
          </cell>
          <cell r="EQ15">
            <v>3010</v>
          </cell>
          <cell r="ER15">
            <v>3050</v>
          </cell>
          <cell r="ES15">
            <v>1580</v>
          </cell>
          <cell r="ET15">
            <v>7640</v>
          </cell>
          <cell r="EU15">
            <v>2560</v>
          </cell>
          <cell r="EV15">
            <v>2110</v>
          </cell>
          <cell r="EW15">
            <v>2050</v>
          </cell>
          <cell r="EX15">
            <v>6720</v>
          </cell>
          <cell r="EY15" t="str">
            <v>-</v>
          </cell>
          <cell r="EZ15" t="str">
            <v>-</v>
          </cell>
          <cell r="FA15" t="str">
            <v>-</v>
          </cell>
          <cell r="FB15" t="str">
            <v>-</v>
          </cell>
          <cell r="FC15">
            <v>5570</v>
          </cell>
          <cell r="FD15">
            <v>5150</v>
          </cell>
          <cell r="FE15">
            <v>3640</v>
          </cell>
          <cell r="FF15">
            <v>14360</v>
          </cell>
          <cell r="FG15">
            <v>2580</v>
          </cell>
          <cell r="FH15">
            <v>2600</v>
          </cell>
          <cell r="FI15">
            <v>1330</v>
          </cell>
          <cell r="FJ15">
            <v>6510</v>
          </cell>
          <cell r="FK15">
            <v>2260</v>
          </cell>
          <cell r="FL15">
            <v>1800</v>
          </cell>
          <cell r="FM15">
            <v>780</v>
          </cell>
          <cell r="FN15">
            <v>4840</v>
          </cell>
          <cell r="FO15" t="str">
            <v>-</v>
          </cell>
          <cell r="FP15" t="str">
            <v>-</v>
          </cell>
          <cell r="FQ15" t="str">
            <v>-</v>
          </cell>
          <cell r="FR15" t="str">
            <v>-</v>
          </cell>
          <cell r="FS15">
            <v>4840</v>
          </cell>
          <cell r="FT15">
            <v>4400</v>
          </cell>
          <cell r="FU15">
            <v>2110</v>
          </cell>
          <cell r="FV15">
            <v>11350</v>
          </cell>
          <cell r="FW15">
            <v>2540</v>
          </cell>
          <cell r="FX15">
            <v>2350</v>
          </cell>
          <cell r="FY15">
            <v>1440</v>
          </cell>
          <cell r="FZ15">
            <v>6340</v>
          </cell>
          <cell r="GA15">
            <v>3060</v>
          </cell>
          <cell r="GB15">
            <v>2110</v>
          </cell>
          <cell r="GC15">
            <v>1580</v>
          </cell>
          <cell r="GD15">
            <v>6740</v>
          </cell>
          <cell r="GE15" t="str">
            <v>-</v>
          </cell>
          <cell r="GF15" t="str">
            <v>-</v>
          </cell>
          <cell r="GG15" t="str">
            <v>-</v>
          </cell>
          <cell r="GH15" t="str">
            <v>-</v>
          </cell>
          <cell r="GI15">
            <v>5600</v>
          </cell>
          <cell r="GJ15">
            <v>4460</v>
          </cell>
          <cell r="GK15">
            <v>3020</v>
          </cell>
          <cell r="GL15">
            <v>13070</v>
          </cell>
          <cell r="GM15">
            <v>2750</v>
          </cell>
          <cell r="GN15">
            <v>2370</v>
          </cell>
          <cell r="GO15">
            <v>1810</v>
          </cell>
          <cell r="GP15">
            <v>6930</v>
          </cell>
          <cell r="GQ15">
            <v>3610</v>
          </cell>
          <cell r="GR15">
            <v>2190</v>
          </cell>
          <cell r="GS15">
            <v>2140</v>
          </cell>
          <cell r="GT15">
            <v>7930</v>
          </cell>
          <cell r="GU15" t="str">
            <v>-</v>
          </cell>
          <cell r="GV15" t="str">
            <v>-</v>
          </cell>
          <cell r="GW15" t="str">
            <v>-</v>
          </cell>
          <cell r="GX15" t="str">
            <v>-</v>
          </cell>
          <cell r="GY15">
            <v>6360</v>
          </cell>
          <cell r="GZ15">
            <v>4560</v>
          </cell>
          <cell r="HA15">
            <v>3940</v>
          </cell>
          <cell r="HB15">
            <v>14860</v>
          </cell>
        </row>
        <row r="16">
          <cell r="A16" t="str">
            <v>Preparation for Life and Work</v>
          </cell>
          <cell r="B16"/>
          <cell r="C16" t="str">
            <v>-</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cell r="AJ16" t="str">
            <v>-</v>
          </cell>
          <cell r="AK16" t="str">
            <v>-</v>
          </cell>
          <cell r="AL16" t="str">
            <v>-</v>
          </cell>
          <cell r="AM16" t="str">
            <v>-</v>
          </cell>
          <cell r="AN16" t="str">
            <v>-</v>
          </cell>
          <cell r="AO16" t="str">
            <v>-</v>
          </cell>
          <cell r="AP16" t="str">
            <v>-</v>
          </cell>
          <cell r="AQ16" t="str">
            <v>-</v>
          </cell>
          <cell r="AR16" t="str">
            <v>-</v>
          </cell>
          <cell r="AS16" t="str">
            <v>-</v>
          </cell>
          <cell r="AT16" t="str">
            <v>-</v>
          </cell>
          <cell r="AU16" t="str">
            <v>-</v>
          </cell>
          <cell r="AV16" t="str">
            <v>-</v>
          </cell>
          <cell r="AW16" t="str">
            <v>-</v>
          </cell>
          <cell r="AX16" t="str">
            <v>-</v>
          </cell>
          <cell r="AY16" t="str">
            <v>-</v>
          </cell>
          <cell r="AZ16" t="str">
            <v>-</v>
          </cell>
          <cell r="BA16" t="str">
            <v>-</v>
          </cell>
          <cell r="BB16" t="str">
            <v>-</v>
          </cell>
          <cell r="BC16" t="str">
            <v>-</v>
          </cell>
          <cell r="BD16" t="str">
            <v>-</v>
          </cell>
          <cell r="BE16" t="str">
            <v>-</v>
          </cell>
          <cell r="BF16" t="str">
            <v>-</v>
          </cell>
          <cell r="BG16" t="str">
            <v>-</v>
          </cell>
          <cell r="BH16" t="str">
            <v>-</v>
          </cell>
          <cell r="BI16" t="str">
            <v>-</v>
          </cell>
          <cell r="BJ16" t="str">
            <v>-</v>
          </cell>
          <cell r="BK16" t="str">
            <v>-</v>
          </cell>
          <cell r="BL16" t="str">
            <v>-</v>
          </cell>
          <cell r="BM16" t="str">
            <v>-</v>
          </cell>
          <cell r="BN16" t="str">
            <v>-</v>
          </cell>
          <cell r="BO16" t="str">
            <v>-</v>
          </cell>
          <cell r="BP16" t="str">
            <v>-</v>
          </cell>
          <cell r="BQ16" t="str">
            <v>-</v>
          </cell>
          <cell r="BR16" t="str">
            <v>-</v>
          </cell>
          <cell r="BS16" t="str">
            <v>-</v>
          </cell>
          <cell r="BT16" t="str">
            <v>-</v>
          </cell>
          <cell r="BU16" t="str">
            <v>-</v>
          </cell>
          <cell r="BV16" t="str">
            <v>-</v>
          </cell>
          <cell r="BW16" t="str">
            <v>-</v>
          </cell>
          <cell r="BX16" t="str">
            <v>-</v>
          </cell>
          <cell r="BY16" t="str">
            <v>-</v>
          </cell>
          <cell r="BZ16" t="str">
            <v>-</v>
          </cell>
          <cell r="CA16" t="str">
            <v>-</v>
          </cell>
          <cell r="CB16" t="str">
            <v>-</v>
          </cell>
          <cell r="CC16" t="str">
            <v>-</v>
          </cell>
          <cell r="CD16" t="str">
            <v>-</v>
          </cell>
          <cell r="CE16" t="str">
            <v>-</v>
          </cell>
          <cell r="CF16" t="str">
            <v>-</v>
          </cell>
          <cell r="CG16" t="str">
            <v>-</v>
          </cell>
          <cell r="CH16" t="str">
            <v>-</v>
          </cell>
          <cell r="CI16" t="str">
            <v>-</v>
          </cell>
          <cell r="CJ16" t="str">
            <v>-</v>
          </cell>
          <cell r="CK16" t="str">
            <v>-</v>
          </cell>
          <cell r="CL16" t="str">
            <v>-</v>
          </cell>
          <cell r="CM16" t="str">
            <v>-</v>
          </cell>
          <cell r="CN16" t="str">
            <v>-</v>
          </cell>
          <cell r="CO16" t="str">
            <v>-</v>
          </cell>
          <cell r="CP16" t="str">
            <v>-</v>
          </cell>
          <cell r="CQ16" t="str">
            <v>-</v>
          </cell>
          <cell r="CR16" t="str">
            <v>-</v>
          </cell>
          <cell r="CS16" t="str">
            <v>-</v>
          </cell>
          <cell r="CT16" t="str">
            <v>-</v>
          </cell>
          <cell r="CU16" t="str">
            <v>-</v>
          </cell>
          <cell r="CV16" t="str">
            <v>-</v>
          </cell>
          <cell r="CW16" t="str">
            <v>-</v>
          </cell>
          <cell r="CX16" t="str">
            <v>-</v>
          </cell>
          <cell r="CY16" t="str">
            <v>-</v>
          </cell>
          <cell r="CZ16" t="str">
            <v>-</v>
          </cell>
          <cell r="DA16" t="str">
            <v>-</v>
          </cell>
          <cell r="DB16" t="str">
            <v>-</v>
          </cell>
          <cell r="DC16" t="str">
            <v>-</v>
          </cell>
          <cell r="DD16" t="str">
            <v>-</v>
          </cell>
          <cell r="DE16" t="str">
            <v>-</v>
          </cell>
          <cell r="DF16" t="str">
            <v>-</v>
          </cell>
          <cell r="DG16" t="str">
            <v>-</v>
          </cell>
          <cell r="DH16" t="str">
            <v>-</v>
          </cell>
          <cell r="DI16" t="str">
            <v>-</v>
          </cell>
          <cell r="DJ16" t="str">
            <v>-</v>
          </cell>
          <cell r="DK16" t="str">
            <v>-</v>
          </cell>
          <cell r="DL16" t="str">
            <v>-</v>
          </cell>
          <cell r="DM16" t="str">
            <v>-</v>
          </cell>
          <cell r="DN16" t="str">
            <v>-</v>
          </cell>
          <cell r="DO16" t="str">
            <v>-</v>
          </cell>
          <cell r="DP16" t="str">
            <v>-</v>
          </cell>
          <cell r="DQ16" t="str">
            <v>-</v>
          </cell>
          <cell r="DR16" t="str">
            <v>-</v>
          </cell>
          <cell r="DS16" t="str">
            <v>-</v>
          </cell>
          <cell r="DT16" t="str">
            <v>-</v>
          </cell>
          <cell r="DU16" t="str">
            <v>-</v>
          </cell>
          <cell r="DV16" t="str">
            <v>-</v>
          </cell>
          <cell r="DW16" t="str">
            <v>-</v>
          </cell>
          <cell r="DX16" t="str">
            <v>-</v>
          </cell>
          <cell r="DY16" t="str">
            <v>-</v>
          </cell>
          <cell r="DZ16" t="str">
            <v>-</v>
          </cell>
          <cell r="EA16" t="str">
            <v>-</v>
          </cell>
          <cell r="EB16" t="str">
            <v>-</v>
          </cell>
          <cell r="EC16" t="str">
            <v>-</v>
          </cell>
          <cell r="ED16" t="str">
            <v>-</v>
          </cell>
          <cell r="EE16" t="str">
            <v>-</v>
          </cell>
          <cell r="EF16" t="str">
            <v>-</v>
          </cell>
          <cell r="EG16" t="str">
            <v>-</v>
          </cell>
          <cell r="EH16" t="str">
            <v>-</v>
          </cell>
          <cell r="EI16" t="str">
            <v>-</v>
          </cell>
          <cell r="EJ16" t="str">
            <v>-</v>
          </cell>
          <cell r="EK16" t="str">
            <v>-</v>
          </cell>
          <cell r="EL16" t="str">
            <v>-</v>
          </cell>
          <cell r="EM16" t="str">
            <v>-</v>
          </cell>
          <cell r="EN16" t="str">
            <v>-</v>
          </cell>
          <cell r="EO16" t="str">
            <v>-</v>
          </cell>
          <cell r="EP16" t="str">
            <v>-</v>
          </cell>
          <cell r="EQ16" t="str">
            <v>-</v>
          </cell>
          <cell r="ER16" t="str">
            <v>-</v>
          </cell>
          <cell r="ES16" t="str">
            <v>-</v>
          </cell>
          <cell r="ET16" t="str">
            <v>-</v>
          </cell>
          <cell r="EU16" t="str">
            <v>-</v>
          </cell>
          <cell r="EV16" t="str">
            <v>-</v>
          </cell>
          <cell r="EW16" t="str">
            <v>-</v>
          </cell>
          <cell r="EX16" t="str">
            <v>-</v>
          </cell>
          <cell r="EY16" t="str">
            <v>-</v>
          </cell>
          <cell r="EZ16" t="str">
            <v>-</v>
          </cell>
          <cell r="FA16" t="str">
            <v>-</v>
          </cell>
          <cell r="FB16" t="str">
            <v>-</v>
          </cell>
          <cell r="FC16" t="str">
            <v>-</v>
          </cell>
          <cell r="FD16" t="str">
            <v>-</v>
          </cell>
          <cell r="FE16" t="str">
            <v>-</v>
          </cell>
          <cell r="FF16" t="str">
            <v>-</v>
          </cell>
          <cell r="FG16" t="str">
            <v>-</v>
          </cell>
          <cell r="FH16" t="str">
            <v>-</v>
          </cell>
          <cell r="FI16" t="str">
            <v>-</v>
          </cell>
          <cell r="FJ16" t="str">
            <v>-</v>
          </cell>
          <cell r="FK16" t="str">
            <v>-</v>
          </cell>
          <cell r="FL16" t="str">
            <v>-</v>
          </cell>
          <cell r="FM16" t="str">
            <v>-</v>
          </cell>
          <cell r="FN16" t="str">
            <v>-</v>
          </cell>
          <cell r="FO16" t="str">
            <v>-</v>
          </cell>
          <cell r="FP16" t="str">
            <v>-</v>
          </cell>
          <cell r="FQ16" t="str">
            <v>-</v>
          </cell>
          <cell r="FR16" t="str">
            <v>-</v>
          </cell>
          <cell r="FS16" t="str">
            <v>-</v>
          </cell>
          <cell r="FT16" t="str">
            <v>-</v>
          </cell>
          <cell r="FU16" t="str">
            <v>-</v>
          </cell>
          <cell r="FV16" t="str">
            <v>-</v>
          </cell>
          <cell r="FW16" t="str">
            <v>-</v>
          </cell>
          <cell r="FX16" t="str">
            <v>-</v>
          </cell>
          <cell r="FY16" t="str">
            <v>-</v>
          </cell>
          <cell r="FZ16" t="str">
            <v>-</v>
          </cell>
          <cell r="GA16" t="str">
            <v>-</v>
          </cell>
          <cell r="GB16" t="str">
            <v>-</v>
          </cell>
          <cell r="GC16" t="str">
            <v>-</v>
          </cell>
          <cell r="GD16" t="str">
            <v>-</v>
          </cell>
          <cell r="GE16" t="str">
            <v>-</v>
          </cell>
          <cell r="GF16" t="str">
            <v>-</v>
          </cell>
          <cell r="GG16" t="str">
            <v>-</v>
          </cell>
          <cell r="GH16" t="str">
            <v>-</v>
          </cell>
          <cell r="GI16" t="str">
            <v>-</v>
          </cell>
          <cell r="GJ16" t="str">
            <v>-</v>
          </cell>
          <cell r="GK16" t="str">
            <v>-</v>
          </cell>
          <cell r="GL16" t="str">
            <v>-</v>
          </cell>
          <cell r="GM16" t="str">
            <v>-</v>
          </cell>
          <cell r="GN16" t="str">
            <v>-</v>
          </cell>
          <cell r="GO16" t="str">
            <v>-</v>
          </cell>
          <cell r="GP16" t="str">
            <v>-</v>
          </cell>
          <cell r="GQ16" t="str">
            <v>-</v>
          </cell>
          <cell r="GR16" t="str">
            <v>-</v>
          </cell>
          <cell r="GS16" t="str">
            <v>-</v>
          </cell>
          <cell r="GT16" t="str">
            <v>-</v>
          </cell>
          <cell r="GU16" t="str">
            <v>-</v>
          </cell>
          <cell r="GV16" t="str">
            <v>-</v>
          </cell>
          <cell r="GW16" t="str">
            <v>-</v>
          </cell>
          <cell r="GX16" t="str">
            <v>-</v>
          </cell>
          <cell r="GY16" t="str">
            <v>-</v>
          </cell>
          <cell r="GZ16" t="str">
            <v>-</v>
          </cell>
          <cell r="HA16" t="str">
            <v>-</v>
          </cell>
          <cell r="HB16" t="str">
            <v>-</v>
          </cell>
        </row>
        <row r="17">
          <cell r="A17" t="str">
            <v>Retail and Commercial Enterprise</v>
          </cell>
          <cell r="B17"/>
          <cell r="C17">
            <v>25040</v>
          </cell>
          <cell r="D17">
            <v>16960</v>
          </cell>
          <cell r="E17" t="str">
            <v>-</v>
          </cell>
          <cell r="F17">
            <v>42000</v>
          </cell>
          <cell r="G17">
            <v>1840</v>
          </cell>
          <cell r="H17">
            <v>5660</v>
          </cell>
          <cell r="I17" t="str">
            <v>-</v>
          </cell>
          <cell r="J17">
            <v>7500</v>
          </cell>
          <cell r="K17">
            <v>26880</v>
          </cell>
          <cell r="L17">
            <v>22620</v>
          </cell>
          <cell r="M17" t="str">
            <v>-</v>
          </cell>
          <cell r="N17">
            <v>49500</v>
          </cell>
          <cell r="O17">
            <v>26270</v>
          </cell>
          <cell r="P17">
            <v>18960</v>
          </cell>
          <cell r="Q17" t="str">
            <v>-</v>
          </cell>
          <cell r="R17">
            <v>45230</v>
          </cell>
          <cell r="S17">
            <v>2190</v>
          </cell>
          <cell r="T17">
            <v>6860</v>
          </cell>
          <cell r="U17" t="str">
            <v>-</v>
          </cell>
          <cell r="V17">
            <v>9050</v>
          </cell>
          <cell r="W17">
            <v>28460</v>
          </cell>
          <cell r="X17">
            <v>25820</v>
          </cell>
          <cell r="Y17" t="str">
            <v>-</v>
          </cell>
          <cell r="Z17">
            <v>54280</v>
          </cell>
          <cell r="AA17">
            <v>24430</v>
          </cell>
          <cell r="AB17">
            <v>13540</v>
          </cell>
          <cell r="AC17">
            <v>10</v>
          </cell>
          <cell r="AD17">
            <v>37980</v>
          </cell>
          <cell r="AE17">
            <v>1770</v>
          </cell>
          <cell r="AF17">
            <v>4950</v>
          </cell>
          <cell r="AG17">
            <v>10</v>
          </cell>
          <cell r="AH17">
            <v>6730</v>
          </cell>
          <cell r="AI17">
            <v>26200</v>
          </cell>
          <cell r="AJ17">
            <v>18500</v>
          </cell>
          <cell r="AK17">
            <v>20</v>
          </cell>
          <cell r="AL17">
            <v>44710</v>
          </cell>
          <cell r="AM17">
            <v>20770</v>
          </cell>
          <cell r="AN17">
            <v>12940</v>
          </cell>
          <cell r="AO17">
            <v>20</v>
          </cell>
          <cell r="AP17">
            <v>33730</v>
          </cell>
          <cell r="AQ17">
            <v>1850</v>
          </cell>
          <cell r="AR17">
            <v>4650</v>
          </cell>
          <cell r="AS17">
            <v>10</v>
          </cell>
          <cell r="AT17">
            <v>6500</v>
          </cell>
          <cell r="AU17">
            <v>22620</v>
          </cell>
          <cell r="AV17">
            <v>17580</v>
          </cell>
          <cell r="AW17">
            <v>30</v>
          </cell>
          <cell r="AX17">
            <v>40230</v>
          </cell>
          <cell r="AY17">
            <v>21300</v>
          </cell>
          <cell r="AZ17">
            <v>12390</v>
          </cell>
          <cell r="BA17">
            <v>30</v>
          </cell>
          <cell r="BB17">
            <v>33720</v>
          </cell>
          <cell r="BC17">
            <v>2200</v>
          </cell>
          <cell r="BD17">
            <v>5530</v>
          </cell>
          <cell r="BE17">
            <v>20</v>
          </cell>
          <cell r="BF17">
            <v>7750</v>
          </cell>
          <cell r="BG17" t="str">
            <v>-</v>
          </cell>
          <cell r="BH17" t="str">
            <v>-</v>
          </cell>
          <cell r="BI17" t="str">
            <v>-</v>
          </cell>
          <cell r="BJ17" t="str">
            <v>-</v>
          </cell>
          <cell r="BK17">
            <v>23500</v>
          </cell>
          <cell r="BL17">
            <v>17920</v>
          </cell>
          <cell r="BM17">
            <v>50</v>
          </cell>
          <cell r="BN17">
            <v>41470</v>
          </cell>
          <cell r="BO17">
            <v>20600</v>
          </cell>
          <cell r="BP17">
            <v>14180</v>
          </cell>
          <cell r="BQ17">
            <v>2600</v>
          </cell>
          <cell r="BR17">
            <v>37380</v>
          </cell>
          <cell r="BS17">
            <v>2170</v>
          </cell>
          <cell r="BT17">
            <v>5690</v>
          </cell>
          <cell r="BU17">
            <v>1710</v>
          </cell>
          <cell r="BV17">
            <v>9570</v>
          </cell>
          <cell r="BW17" t="str">
            <v>-</v>
          </cell>
          <cell r="BX17" t="str">
            <v>-</v>
          </cell>
          <cell r="BY17" t="str">
            <v>-</v>
          </cell>
          <cell r="BZ17" t="str">
            <v>-</v>
          </cell>
          <cell r="CA17">
            <v>22770</v>
          </cell>
          <cell r="CB17">
            <v>19860</v>
          </cell>
          <cell r="CC17">
            <v>4310</v>
          </cell>
          <cell r="CD17">
            <v>46940</v>
          </cell>
          <cell r="CE17">
            <v>18840</v>
          </cell>
          <cell r="CF17">
            <v>12690</v>
          </cell>
          <cell r="CG17">
            <v>6770</v>
          </cell>
          <cell r="CH17">
            <v>38300</v>
          </cell>
          <cell r="CI17">
            <v>2110</v>
          </cell>
          <cell r="CJ17">
            <v>4320</v>
          </cell>
          <cell r="CK17">
            <v>3310</v>
          </cell>
          <cell r="CL17">
            <v>9740</v>
          </cell>
          <cell r="CM17" t="str">
            <v>-</v>
          </cell>
          <cell r="CN17" t="str">
            <v>-</v>
          </cell>
          <cell r="CO17" t="str">
            <v>-</v>
          </cell>
          <cell r="CP17" t="str">
            <v>-</v>
          </cell>
          <cell r="CQ17">
            <v>20950</v>
          </cell>
          <cell r="CR17">
            <v>17010</v>
          </cell>
          <cell r="CS17">
            <v>10080</v>
          </cell>
          <cell r="CT17">
            <v>48030</v>
          </cell>
          <cell r="CU17">
            <v>22490</v>
          </cell>
          <cell r="CV17">
            <v>23190</v>
          </cell>
          <cell r="CW17">
            <v>6170</v>
          </cell>
          <cell r="CX17">
            <v>51850</v>
          </cell>
          <cell r="CY17">
            <v>2810</v>
          </cell>
          <cell r="CZ17">
            <v>4900</v>
          </cell>
          <cell r="DA17">
            <v>2060</v>
          </cell>
          <cell r="DB17">
            <v>9770</v>
          </cell>
          <cell r="DC17" t="str">
            <v>-</v>
          </cell>
          <cell r="DD17" t="str">
            <v>-</v>
          </cell>
          <cell r="DE17" t="str">
            <v>-</v>
          </cell>
          <cell r="DF17" t="str">
            <v>-</v>
          </cell>
          <cell r="DG17">
            <v>25300</v>
          </cell>
          <cell r="DH17">
            <v>28090</v>
          </cell>
          <cell r="DI17">
            <v>8230</v>
          </cell>
          <cell r="DJ17">
            <v>61620</v>
          </cell>
          <cell r="DK17">
            <v>22600</v>
          </cell>
          <cell r="DL17">
            <v>26920</v>
          </cell>
          <cell r="DM17">
            <v>37560</v>
          </cell>
          <cell r="DN17">
            <v>87080</v>
          </cell>
          <cell r="DO17">
            <v>3000</v>
          </cell>
          <cell r="DP17">
            <v>6660</v>
          </cell>
          <cell r="DQ17">
            <v>6030</v>
          </cell>
          <cell r="DR17">
            <v>15700</v>
          </cell>
          <cell r="DS17" t="str">
            <v>-</v>
          </cell>
          <cell r="DT17" t="str">
            <v>-</v>
          </cell>
          <cell r="DU17" t="str">
            <v>-</v>
          </cell>
          <cell r="DV17" t="str">
            <v>-</v>
          </cell>
          <cell r="DW17">
            <v>25600</v>
          </cell>
          <cell r="DX17">
            <v>33580</v>
          </cell>
          <cell r="DY17">
            <v>43590</v>
          </cell>
          <cell r="DZ17">
            <v>102770</v>
          </cell>
          <cell r="EA17">
            <v>23890</v>
          </cell>
          <cell r="EB17">
            <v>28470</v>
          </cell>
          <cell r="EC17">
            <v>33790</v>
          </cell>
          <cell r="ED17">
            <v>86160</v>
          </cell>
          <cell r="EE17">
            <v>3190</v>
          </cell>
          <cell r="EF17">
            <v>8110</v>
          </cell>
          <cell r="EG17">
            <v>10840</v>
          </cell>
          <cell r="EH17">
            <v>22140</v>
          </cell>
          <cell r="EI17" t="str">
            <v>-</v>
          </cell>
          <cell r="EJ17" t="str">
            <v>-</v>
          </cell>
          <cell r="EK17" t="str">
            <v>-</v>
          </cell>
          <cell r="EL17" t="str">
            <v>-</v>
          </cell>
          <cell r="EM17">
            <v>27090</v>
          </cell>
          <cell r="EN17">
            <v>36580</v>
          </cell>
          <cell r="EO17">
            <v>44630</v>
          </cell>
          <cell r="EP17">
            <v>108300</v>
          </cell>
          <cell r="EQ17">
            <v>20700</v>
          </cell>
          <cell r="ER17">
            <v>26280</v>
          </cell>
          <cell r="ES17">
            <v>27590</v>
          </cell>
          <cell r="ET17">
            <v>74570</v>
          </cell>
          <cell r="EU17">
            <v>3500</v>
          </cell>
          <cell r="EV17">
            <v>9580</v>
          </cell>
          <cell r="EW17">
            <v>13380</v>
          </cell>
          <cell r="EX17">
            <v>26450</v>
          </cell>
          <cell r="EY17">
            <v>10</v>
          </cell>
          <cell r="EZ17">
            <v>20</v>
          </cell>
          <cell r="FA17">
            <v>190</v>
          </cell>
          <cell r="FB17">
            <v>230</v>
          </cell>
          <cell r="FC17">
            <v>24210</v>
          </cell>
          <cell r="FD17">
            <v>35870</v>
          </cell>
          <cell r="FE17">
            <v>41160</v>
          </cell>
          <cell r="FF17">
            <v>101240</v>
          </cell>
          <cell r="FG17">
            <v>20930</v>
          </cell>
          <cell r="FH17">
            <v>24570</v>
          </cell>
          <cell r="FI17">
            <v>24730</v>
          </cell>
          <cell r="FJ17">
            <v>70220</v>
          </cell>
          <cell r="FK17">
            <v>3510</v>
          </cell>
          <cell r="FL17">
            <v>7680</v>
          </cell>
          <cell r="FM17">
            <v>5610</v>
          </cell>
          <cell r="FN17">
            <v>16800</v>
          </cell>
          <cell r="FO17">
            <v>10</v>
          </cell>
          <cell r="FP17">
            <v>60</v>
          </cell>
          <cell r="FQ17">
            <v>180</v>
          </cell>
          <cell r="FR17">
            <v>250</v>
          </cell>
          <cell r="FS17">
            <v>24440</v>
          </cell>
          <cell r="FT17">
            <v>32310</v>
          </cell>
          <cell r="FU17">
            <v>30520</v>
          </cell>
          <cell r="FV17">
            <v>87270</v>
          </cell>
          <cell r="FW17">
            <v>20220</v>
          </cell>
          <cell r="FX17">
            <v>21860</v>
          </cell>
          <cell r="FY17">
            <v>25970</v>
          </cell>
          <cell r="FZ17">
            <v>68040</v>
          </cell>
          <cell r="GA17">
            <v>3420</v>
          </cell>
          <cell r="GB17">
            <v>7940</v>
          </cell>
          <cell r="GC17">
            <v>9910</v>
          </cell>
          <cell r="GD17">
            <v>21270</v>
          </cell>
          <cell r="GE17">
            <v>10</v>
          </cell>
          <cell r="GF17">
            <v>50</v>
          </cell>
          <cell r="GG17">
            <v>190</v>
          </cell>
          <cell r="GH17">
            <v>250</v>
          </cell>
          <cell r="GI17">
            <v>23650</v>
          </cell>
          <cell r="GJ17">
            <v>29850</v>
          </cell>
          <cell r="GK17">
            <v>36070</v>
          </cell>
          <cell r="GL17">
            <v>89570</v>
          </cell>
          <cell r="GM17">
            <v>19400</v>
          </cell>
          <cell r="GN17">
            <v>19070</v>
          </cell>
          <cell r="GO17">
            <v>24850</v>
          </cell>
          <cell r="GP17">
            <v>63320</v>
          </cell>
          <cell r="GQ17">
            <v>3350</v>
          </cell>
          <cell r="GR17">
            <v>7760</v>
          </cell>
          <cell r="GS17">
            <v>9860</v>
          </cell>
          <cell r="GT17">
            <v>20960</v>
          </cell>
          <cell r="GU17">
            <v>10</v>
          </cell>
          <cell r="GV17">
            <v>90</v>
          </cell>
          <cell r="GW17">
            <v>310</v>
          </cell>
          <cell r="GX17">
            <v>400</v>
          </cell>
          <cell r="GY17">
            <v>22760</v>
          </cell>
          <cell r="GZ17">
            <v>26920</v>
          </cell>
          <cell r="HA17">
            <v>35010</v>
          </cell>
          <cell r="HB17">
            <v>84680</v>
          </cell>
        </row>
        <row r="18">
          <cell r="A18" t="str">
            <v>Science and Mathematics</v>
          </cell>
          <cell r="B18"/>
          <cell r="C18" t="str">
            <v>-</v>
          </cell>
          <cell r="D18" t="str">
            <v>-</v>
          </cell>
          <cell r="E18" t="str">
            <v>-</v>
          </cell>
          <cell r="F18" t="str">
            <v>-</v>
          </cell>
          <cell r="G18" t="str">
            <v>-</v>
          </cell>
          <cell r="H18" t="str">
            <v>-</v>
          </cell>
          <cell r="I18" t="str">
            <v>-</v>
          </cell>
          <cell r="J18" t="str">
            <v>-</v>
          </cell>
          <cell r="K18" t="str">
            <v>-</v>
          </cell>
          <cell r="L18" t="str">
            <v>-</v>
          </cell>
          <cell r="M18" t="str">
            <v>-</v>
          </cell>
          <cell r="N18" t="str">
            <v>-</v>
          </cell>
          <cell r="O18" t="str">
            <v>-</v>
          </cell>
          <cell r="P18" t="str">
            <v>-</v>
          </cell>
          <cell r="Q18" t="str">
            <v>-</v>
          </cell>
          <cell r="R18" t="str">
            <v>-</v>
          </cell>
          <cell r="S18" t="str">
            <v>-</v>
          </cell>
          <cell r="T18" t="str">
            <v>-</v>
          </cell>
          <cell r="U18" t="str">
            <v>-</v>
          </cell>
          <cell r="V18" t="str">
            <v>-</v>
          </cell>
          <cell r="W18" t="str">
            <v>-</v>
          </cell>
          <cell r="X18" t="str">
            <v>-</v>
          </cell>
          <cell r="Y18" t="str">
            <v>-</v>
          </cell>
          <cell r="Z18" t="str">
            <v>-</v>
          </cell>
          <cell r="AA18" t="str">
            <v>-</v>
          </cell>
          <cell r="AB18" t="str">
            <v>-</v>
          </cell>
          <cell r="AC18" t="str">
            <v>-</v>
          </cell>
          <cell r="AD18" t="str">
            <v>-</v>
          </cell>
          <cell r="AE18" t="str">
            <v>-</v>
          </cell>
          <cell r="AF18" t="str">
            <v>-</v>
          </cell>
          <cell r="AG18" t="str">
            <v>-</v>
          </cell>
          <cell r="AH18" t="str">
            <v>-</v>
          </cell>
          <cell r="AI18" t="str">
            <v>-</v>
          </cell>
          <cell r="AJ18" t="str">
            <v>-</v>
          </cell>
          <cell r="AK18" t="str">
            <v>-</v>
          </cell>
          <cell r="AL18" t="str">
            <v>-</v>
          </cell>
          <cell r="AM18" t="str">
            <v>-</v>
          </cell>
          <cell r="AN18" t="str">
            <v>-</v>
          </cell>
          <cell r="AO18" t="str">
            <v>-</v>
          </cell>
          <cell r="AP18" t="str">
            <v>-</v>
          </cell>
          <cell r="AQ18" t="str">
            <v>-</v>
          </cell>
          <cell r="AR18" t="str">
            <v>-</v>
          </cell>
          <cell r="AS18" t="str">
            <v>-</v>
          </cell>
          <cell r="AT18" t="str">
            <v>-</v>
          </cell>
          <cell r="AU18" t="str">
            <v>-</v>
          </cell>
          <cell r="AV18" t="str">
            <v>-</v>
          </cell>
          <cell r="AW18" t="str">
            <v>-</v>
          </cell>
          <cell r="AX18" t="str">
            <v>-</v>
          </cell>
          <cell r="AY18" t="str">
            <v>-</v>
          </cell>
          <cell r="AZ18" t="str">
            <v>-</v>
          </cell>
          <cell r="BA18" t="str">
            <v>-</v>
          </cell>
          <cell r="BB18" t="str">
            <v>-</v>
          </cell>
          <cell r="BC18" t="str">
            <v>-</v>
          </cell>
          <cell r="BD18" t="str">
            <v>-</v>
          </cell>
          <cell r="BE18" t="str">
            <v>-</v>
          </cell>
          <cell r="BF18" t="str">
            <v>-</v>
          </cell>
          <cell r="BG18" t="str">
            <v>-</v>
          </cell>
          <cell r="BH18" t="str">
            <v>-</v>
          </cell>
          <cell r="BI18" t="str">
            <v>-</v>
          </cell>
          <cell r="BJ18" t="str">
            <v>-</v>
          </cell>
          <cell r="BK18" t="str">
            <v>-</v>
          </cell>
          <cell r="BL18" t="str">
            <v>-</v>
          </cell>
          <cell r="BM18" t="str">
            <v>-</v>
          </cell>
          <cell r="BN18" t="str">
            <v>-</v>
          </cell>
          <cell r="BO18" t="str">
            <v>-</v>
          </cell>
          <cell r="BP18" t="str">
            <v>-</v>
          </cell>
          <cell r="BQ18" t="str">
            <v>-</v>
          </cell>
          <cell r="BR18" t="str">
            <v>-</v>
          </cell>
          <cell r="BS18" t="str">
            <v>-</v>
          </cell>
          <cell r="BT18" t="str">
            <v>-</v>
          </cell>
          <cell r="BU18" t="str">
            <v>-</v>
          </cell>
          <cell r="BV18" t="str">
            <v>-</v>
          </cell>
          <cell r="BW18" t="str">
            <v>-</v>
          </cell>
          <cell r="BX18" t="str">
            <v>-</v>
          </cell>
          <cell r="BY18" t="str">
            <v>-</v>
          </cell>
          <cell r="BZ18" t="str">
            <v>-</v>
          </cell>
          <cell r="CA18" t="str">
            <v>-</v>
          </cell>
          <cell r="CB18" t="str">
            <v>-</v>
          </cell>
          <cell r="CC18" t="str">
            <v>-</v>
          </cell>
          <cell r="CD18" t="str">
            <v>-</v>
          </cell>
          <cell r="CE18" t="str">
            <v>-</v>
          </cell>
          <cell r="CF18" t="str">
            <v>-</v>
          </cell>
          <cell r="CG18" t="str">
            <v>-</v>
          </cell>
          <cell r="CH18" t="str">
            <v>-</v>
          </cell>
          <cell r="CI18" t="str">
            <v>-</v>
          </cell>
          <cell r="CJ18" t="str">
            <v>-</v>
          </cell>
          <cell r="CK18" t="str">
            <v>-</v>
          </cell>
          <cell r="CL18" t="str">
            <v>-</v>
          </cell>
          <cell r="CM18" t="str">
            <v>-</v>
          </cell>
          <cell r="CN18" t="str">
            <v>-</v>
          </cell>
          <cell r="CO18" t="str">
            <v>-</v>
          </cell>
          <cell r="CP18" t="str">
            <v>-</v>
          </cell>
          <cell r="CQ18" t="str">
            <v>-</v>
          </cell>
          <cell r="CR18" t="str">
            <v>-</v>
          </cell>
          <cell r="CS18" t="str">
            <v>-</v>
          </cell>
          <cell r="CT18" t="str">
            <v>-</v>
          </cell>
          <cell r="CU18" t="str">
            <v>-</v>
          </cell>
          <cell r="CV18" t="str">
            <v>-</v>
          </cell>
          <cell r="CW18" t="str">
            <v>-</v>
          </cell>
          <cell r="CX18" t="str">
            <v>-</v>
          </cell>
          <cell r="CY18" t="str">
            <v>-</v>
          </cell>
          <cell r="CZ18" t="str">
            <v>-</v>
          </cell>
          <cell r="DA18" t="str">
            <v>-</v>
          </cell>
          <cell r="DB18" t="str">
            <v>-</v>
          </cell>
          <cell r="DC18" t="str">
            <v>-</v>
          </cell>
          <cell r="DD18" t="str">
            <v>-</v>
          </cell>
          <cell r="DE18" t="str">
            <v>-</v>
          </cell>
          <cell r="DF18" t="str">
            <v>-</v>
          </cell>
          <cell r="DG18" t="str">
            <v>-</v>
          </cell>
          <cell r="DH18" t="str">
            <v>-</v>
          </cell>
          <cell r="DI18" t="str">
            <v>-</v>
          </cell>
          <cell r="DJ18" t="str">
            <v>-</v>
          </cell>
          <cell r="DK18" t="str">
            <v>-</v>
          </cell>
          <cell r="DL18" t="str">
            <v>-</v>
          </cell>
          <cell r="DM18" t="str">
            <v>-</v>
          </cell>
          <cell r="DN18" t="str">
            <v>-</v>
          </cell>
          <cell r="DO18" t="str">
            <v>-</v>
          </cell>
          <cell r="DP18">
            <v>10</v>
          </cell>
          <cell r="DQ18" t="str">
            <v>-</v>
          </cell>
          <cell r="DR18">
            <v>10</v>
          </cell>
          <cell r="DS18" t="str">
            <v>-</v>
          </cell>
          <cell r="DT18" t="str">
            <v>-</v>
          </cell>
          <cell r="DU18" t="str">
            <v>-</v>
          </cell>
          <cell r="DV18" t="str">
            <v>-</v>
          </cell>
          <cell r="DW18" t="str">
            <v>-</v>
          </cell>
          <cell r="DX18">
            <v>10</v>
          </cell>
          <cell r="DY18" t="str">
            <v>-</v>
          </cell>
          <cell r="DZ18">
            <v>10</v>
          </cell>
          <cell r="EA18">
            <v>40</v>
          </cell>
          <cell r="EB18">
            <v>30</v>
          </cell>
          <cell r="EC18">
            <v>20</v>
          </cell>
          <cell r="ED18">
            <v>90</v>
          </cell>
          <cell r="EE18">
            <v>120</v>
          </cell>
          <cell r="EF18">
            <v>100</v>
          </cell>
          <cell r="EG18">
            <v>60</v>
          </cell>
          <cell r="EH18">
            <v>280</v>
          </cell>
          <cell r="EI18" t="str">
            <v>-</v>
          </cell>
          <cell r="EJ18" t="str">
            <v>-</v>
          </cell>
          <cell r="EK18" t="str">
            <v>-</v>
          </cell>
          <cell r="EL18" t="str">
            <v>-</v>
          </cell>
          <cell r="EM18">
            <v>160</v>
          </cell>
          <cell r="EN18">
            <v>130</v>
          </cell>
          <cell r="EO18">
            <v>90</v>
          </cell>
          <cell r="EP18">
            <v>370</v>
          </cell>
          <cell r="EQ18">
            <v>10</v>
          </cell>
          <cell r="ER18">
            <v>30</v>
          </cell>
          <cell r="ES18">
            <v>30</v>
          </cell>
          <cell r="ET18">
            <v>70</v>
          </cell>
          <cell r="EU18">
            <v>120</v>
          </cell>
          <cell r="EV18">
            <v>90</v>
          </cell>
          <cell r="EW18">
            <v>40</v>
          </cell>
          <cell r="EX18">
            <v>250</v>
          </cell>
          <cell r="EY18" t="str">
            <v>-</v>
          </cell>
          <cell r="EZ18" t="str">
            <v>-</v>
          </cell>
          <cell r="FA18" t="str">
            <v>-</v>
          </cell>
          <cell r="FB18" t="str">
            <v>-</v>
          </cell>
          <cell r="FC18">
            <v>130</v>
          </cell>
          <cell r="FD18">
            <v>120</v>
          </cell>
          <cell r="FE18">
            <v>70</v>
          </cell>
          <cell r="FF18">
            <v>320</v>
          </cell>
          <cell r="FG18">
            <v>40</v>
          </cell>
          <cell r="FH18">
            <v>30</v>
          </cell>
          <cell r="FI18">
            <v>20</v>
          </cell>
          <cell r="FJ18">
            <v>80</v>
          </cell>
          <cell r="FK18">
            <v>150</v>
          </cell>
          <cell r="FL18">
            <v>100</v>
          </cell>
          <cell r="FM18">
            <v>30</v>
          </cell>
          <cell r="FN18">
            <v>280</v>
          </cell>
          <cell r="FO18" t="str">
            <v>-</v>
          </cell>
          <cell r="FP18" t="str">
            <v>-</v>
          </cell>
          <cell r="FQ18" t="str">
            <v>-</v>
          </cell>
          <cell r="FR18" t="str">
            <v>-</v>
          </cell>
          <cell r="FS18">
            <v>180</v>
          </cell>
          <cell r="FT18">
            <v>130</v>
          </cell>
          <cell r="FU18">
            <v>40</v>
          </cell>
          <cell r="FV18">
            <v>360</v>
          </cell>
          <cell r="FW18">
            <v>20</v>
          </cell>
          <cell r="FX18">
            <v>30</v>
          </cell>
          <cell r="FY18">
            <v>20</v>
          </cell>
          <cell r="FZ18">
            <v>70</v>
          </cell>
          <cell r="GA18">
            <v>140</v>
          </cell>
          <cell r="GB18">
            <v>110</v>
          </cell>
          <cell r="GC18">
            <v>20</v>
          </cell>
          <cell r="GD18">
            <v>270</v>
          </cell>
          <cell r="GE18">
            <v>20</v>
          </cell>
          <cell r="GF18">
            <v>20</v>
          </cell>
          <cell r="GG18" t="str">
            <v>-</v>
          </cell>
          <cell r="GH18">
            <v>50</v>
          </cell>
          <cell r="GI18">
            <v>180</v>
          </cell>
          <cell r="GJ18">
            <v>160</v>
          </cell>
          <cell r="GK18">
            <v>40</v>
          </cell>
          <cell r="GL18">
            <v>380</v>
          </cell>
          <cell r="GM18">
            <v>10</v>
          </cell>
          <cell r="GN18">
            <v>30</v>
          </cell>
          <cell r="GO18">
            <v>20</v>
          </cell>
          <cell r="GP18">
            <v>60</v>
          </cell>
          <cell r="GQ18">
            <v>170</v>
          </cell>
          <cell r="GR18">
            <v>150</v>
          </cell>
          <cell r="GS18">
            <v>20</v>
          </cell>
          <cell r="GT18">
            <v>340</v>
          </cell>
          <cell r="GU18">
            <v>40</v>
          </cell>
          <cell r="GV18">
            <v>40</v>
          </cell>
          <cell r="GW18">
            <v>10</v>
          </cell>
          <cell r="GX18">
            <v>100</v>
          </cell>
          <cell r="GY18">
            <v>230</v>
          </cell>
          <cell r="GZ18">
            <v>230</v>
          </cell>
          <cell r="HA18">
            <v>50</v>
          </cell>
          <cell r="HB18">
            <v>500</v>
          </cell>
        </row>
        <row r="19">
          <cell r="A19" t="str">
            <v>Unknown</v>
          </cell>
          <cell r="B19"/>
          <cell r="C19">
            <v>330</v>
          </cell>
          <cell r="D19">
            <v>180</v>
          </cell>
          <cell r="E19" t="str">
            <v>-</v>
          </cell>
          <cell r="F19">
            <v>510</v>
          </cell>
          <cell r="G19">
            <v>70</v>
          </cell>
          <cell r="H19">
            <v>130</v>
          </cell>
          <cell r="I19" t="str">
            <v>-</v>
          </cell>
          <cell r="J19">
            <v>200</v>
          </cell>
          <cell r="K19">
            <v>400</v>
          </cell>
          <cell r="L19">
            <v>310</v>
          </cell>
          <cell r="M19" t="str">
            <v>-</v>
          </cell>
          <cell r="N19">
            <v>710</v>
          </cell>
          <cell r="O19">
            <v>40</v>
          </cell>
          <cell r="P19">
            <v>100</v>
          </cell>
          <cell r="Q19" t="str">
            <v>-</v>
          </cell>
          <cell r="R19">
            <v>130</v>
          </cell>
          <cell r="S19">
            <v>20</v>
          </cell>
          <cell r="T19">
            <v>60</v>
          </cell>
          <cell r="U19" t="str">
            <v>-</v>
          </cell>
          <cell r="V19">
            <v>80</v>
          </cell>
          <cell r="W19">
            <v>50</v>
          </cell>
          <cell r="X19">
            <v>160</v>
          </cell>
          <cell r="Y19" t="str">
            <v>-</v>
          </cell>
          <cell r="Z19">
            <v>210</v>
          </cell>
          <cell r="AA19">
            <v>40</v>
          </cell>
          <cell r="AB19">
            <v>80</v>
          </cell>
          <cell r="AC19" t="str">
            <v>-</v>
          </cell>
          <cell r="AD19">
            <v>120</v>
          </cell>
          <cell r="AE19">
            <v>10</v>
          </cell>
          <cell r="AF19">
            <v>90</v>
          </cell>
          <cell r="AG19" t="str">
            <v>-</v>
          </cell>
          <cell r="AH19">
            <v>100</v>
          </cell>
          <cell r="AI19">
            <v>50</v>
          </cell>
          <cell r="AJ19">
            <v>170</v>
          </cell>
          <cell r="AK19" t="str">
            <v>-</v>
          </cell>
          <cell r="AL19">
            <v>210</v>
          </cell>
          <cell r="AM19">
            <v>40</v>
          </cell>
          <cell r="AN19">
            <v>100</v>
          </cell>
          <cell r="AO19" t="str">
            <v>-</v>
          </cell>
          <cell r="AP19">
            <v>140</v>
          </cell>
          <cell r="AQ19" t="str">
            <v>-</v>
          </cell>
          <cell r="AR19">
            <v>50</v>
          </cell>
          <cell r="AS19" t="str">
            <v>-</v>
          </cell>
          <cell r="AT19">
            <v>50</v>
          </cell>
          <cell r="AU19">
            <v>40</v>
          </cell>
          <cell r="AV19">
            <v>150</v>
          </cell>
          <cell r="AW19" t="str">
            <v>-</v>
          </cell>
          <cell r="AX19">
            <v>190</v>
          </cell>
          <cell r="AY19">
            <v>30</v>
          </cell>
          <cell r="AZ19">
            <v>90</v>
          </cell>
          <cell r="BA19" t="str">
            <v>-</v>
          </cell>
          <cell r="BB19">
            <v>120</v>
          </cell>
          <cell r="BC19" t="str">
            <v>-</v>
          </cell>
          <cell r="BD19">
            <v>50</v>
          </cell>
          <cell r="BE19" t="str">
            <v>-</v>
          </cell>
          <cell r="BF19">
            <v>50</v>
          </cell>
          <cell r="BG19" t="str">
            <v>-</v>
          </cell>
          <cell r="BH19" t="str">
            <v>-</v>
          </cell>
          <cell r="BI19" t="str">
            <v>-</v>
          </cell>
          <cell r="BJ19" t="str">
            <v>-</v>
          </cell>
          <cell r="BK19">
            <v>40</v>
          </cell>
          <cell r="BL19">
            <v>140</v>
          </cell>
          <cell r="BM19" t="str">
            <v>-</v>
          </cell>
          <cell r="BN19">
            <v>170</v>
          </cell>
          <cell r="BO19" t="str">
            <v>-</v>
          </cell>
          <cell r="BP19" t="str">
            <v>-</v>
          </cell>
          <cell r="BQ19" t="str">
            <v>-</v>
          </cell>
          <cell r="BR19" t="str">
            <v>-</v>
          </cell>
          <cell r="BS19" t="str">
            <v>-</v>
          </cell>
          <cell r="BT19" t="str">
            <v>-</v>
          </cell>
          <cell r="BU19" t="str">
            <v>-</v>
          </cell>
          <cell r="BV19" t="str">
            <v>-</v>
          </cell>
          <cell r="BW19" t="str">
            <v>-</v>
          </cell>
          <cell r="BX19" t="str">
            <v>-</v>
          </cell>
          <cell r="BY19" t="str">
            <v>-</v>
          </cell>
          <cell r="BZ19" t="str">
            <v>-</v>
          </cell>
          <cell r="CA19" t="str">
            <v>-</v>
          </cell>
          <cell r="CB19">
            <v>10</v>
          </cell>
          <cell r="CC19" t="str">
            <v>-</v>
          </cell>
          <cell r="CD19">
            <v>10</v>
          </cell>
          <cell r="CE19" t="str">
            <v>-</v>
          </cell>
          <cell r="CF19" t="str">
            <v>-</v>
          </cell>
          <cell r="CG19" t="str">
            <v>-</v>
          </cell>
          <cell r="CH19" t="str">
            <v>-</v>
          </cell>
          <cell r="CI19" t="str">
            <v>-</v>
          </cell>
          <cell r="CJ19" t="str">
            <v>-</v>
          </cell>
          <cell r="CK19" t="str">
            <v>-</v>
          </cell>
          <cell r="CL19" t="str">
            <v>-</v>
          </cell>
          <cell r="CM19" t="str">
            <v>-</v>
          </cell>
          <cell r="CN19" t="str">
            <v>-</v>
          </cell>
          <cell r="CO19" t="str">
            <v>-</v>
          </cell>
          <cell r="CP19" t="str">
            <v>-</v>
          </cell>
          <cell r="CQ19" t="str">
            <v>-</v>
          </cell>
          <cell r="CR19" t="str">
            <v>-</v>
          </cell>
          <cell r="CS19" t="str">
            <v>-</v>
          </cell>
          <cell r="CT19" t="str">
            <v>-</v>
          </cell>
          <cell r="CU19" t="str">
            <v>-</v>
          </cell>
          <cell r="CV19" t="str">
            <v>-</v>
          </cell>
          <cell r="CW19" t="str">
            <v>-</v>
          </cell>
          <cell r="CX19" t="str">
            <v>-</v>
          </cell>
          <cell r="CY19" t="str">
            <v>-</v>
          </cell>
          <cell r="CZ19" t="str">
            <v>-</v>
          </cell>
          <cell r="DA19" t="str">
            <v>-</v>
          </cell>
          <cell r="DB19" t="str">
            <v>-</v>
          </cell>
          <cell r="DC19" t="str">
            <v>-</v>
          </cell>
          <cell r="DD19" t="str">
            <v>-</v>
          </cell>
          <cell r="DE19" t="str">
            <v>-</v>
          </cell>
          <cell r="DF19" t="str">
            <v>-</v>
          </cell>
          <cell r="DG19" t="str">
            <v>-</v>
          </cell>
          <cell r="DH19" t="str">
            <v>-</v>
          </cell>
          <cell r="DI19" t="str">
            <v>-</v>
          </cell>
          <cell r="DJ19" t="str">
            <v>-</v>
          </cell>
          <cell r="DK19" t="str">
            <v>-</v>
          </cell>
          <cell r="DL19" t="str">
            <v>-</v>
          </cell>
          <cell r="DM19" t="str">
            <v>-</v>
          </cell>
          <cell r="DN19" t="str">
            <v>-</v>
          </cell>
          <cell r="DO19" t="str">
            <v>-</v>
          </cell>
          <cell r="DP19" t="str">
            <v>-</v>
          </cell>
          <cell r="DQ19" t="str">
            <v>-</v>
          </cell>
          <cell r="DR19" t="str">
            <v>-</v>
          </cell>
          <cell r="DS19" t="str">
            <v>-</v>
          </cell>
          <cell r="DT19" t="str">
            <v>-</v>
          </cell>
          <cell r="DU19" t="str">
            <v>-</v>
          </cell>
          <cell r="DV19" t="str">
            <v>-</v>
          </cell>
          <cell r="DW19" t="str">
            <v>-</v>
          </cell>
          <cell r="DX19" t="str">
            <v>-</v>
          </cell>
          <cell r="DY19" t="str">
            <v>-</v>
          </cell>
          <cell r="DZ19" t="str">
            <v>-</v>
          </cell>
          <cell r="EA19" t="str">
            <v>-</v>
          </cell>
          <cell r="EB19" t="str">
            <v>-</v>
          </cell>
          <cell r="EC19" t="str">
            <v>-</v>
          </cell>
          <cell r="ED19" t="str">
            <v>-</v>
          </cell>
          <cell r="EE19" t="str">
            <v>-</v>
          </cell>
          <cell r="EF19" t="str">
            <v>-</v>
          </cell>
          <cell r="EG19" t="str">
            <v>-</v>
          </cell>
          <cell r="EH19" t="str">
            <v>-</v>
          </cell>
          <cell r="EI19" t="str">
            <v>-</v>
          </cell>
          <cell r="EJ19" t="str">
            <v>-</v>
          </cell>
          <cell r="EK19" t="str">
            <v>-</v>
          </cell>
          <cell r="EL19" t="str">
            <v>-</v>
          </cell>
          <cell r="EM19" t="str">
            <v>-</v>
          </cell>
          <cell r="EN19" t="str">
            <v>-</v>
          </cell>
          <cell r="EO19" t="str">
            <v>-</v>
          </cell>
          <cell r="EP19" t="str">
            <v>-</v>
          </cell>
          <cell r="EQ19" t="str">
            <v>-</v>
          </cell>
          <cell r="ER19" t="str">
            <v>-</v>
          </cell>
          <cell r="ES19" t="str">
            <v>-</v>
          </cell>
          <cell r="ET19" t="str">
            <v>-</v>
          </cell>
          <cell r="EU19" t="str">
            <v>-</v>
          </cell>
          <cell r="EV19" t="str">
            <v>-</v>
          </cell>
          <cell r="EW19" t="str">
            <v>-</v>
          </cell>
          <cell r="EX19" t="str">
            <v>-</v>
          </cell>
          <cell r="EY19" t="str">
            <v>-</v>
          </cell>
          <cell r="EZ19" t="str">
            <v>-</v>
          </cell>
          <cell r="FA19" t="str">
            <v>-</v>
          </cell>
          <cell r="FB19" t="str">
            <v>-</v>
          </cell>
          <cell r="FC19" t="str">
            <v>-</v>
          </cell>
          <cell r="FD19" t="str">
            <v>-</v>
          </cell>
          <cell r="FE19" t="str">
            <v>-</v>
          </cell>
          <cell r="FF19" t="str">
            <v>-</v>
          </cell>
          <cell r="FG19" t="str">
            <v>-</v>
          </cell>
          <cell r="FH19" t="str">
            <v>-</v>
          </cell>
          <cell r="FI19" t="str">
            <v>-</v>
          </cell>
          <cell r="FJ19" t="str">
            <v>-</v>
          </cell>
          <cell r="FK19" t="str">
            <v>-</v>
          </cell>
          <cell r="FL19" t="str">
            <v>-</v>
          </cell>
          <cell r="FM19" t="str">
            <v>-</v>
          </cell>
          <cell r="FN19" t="str">
            <v>-</v>
          </cell>
          <cell r="FO19" t="str">
            <v>-</v>
          </cell>
          <cell r="FP19" t="str">
            <v>-</v>
          </cell>
          <cell r="FQ19" t="str">
            <v>-</v>
          </cell>
          <cell r="FR19" t="str">
            <v>-</v>
          </cell>
          <cell r="FS19" t="str">
            <v>-</v>
          </cell>
          <cell r="FT19" t="str">
            <v>-</v>
          </cell>
          <cell r="FU19" t="str">
            <v>-</v>
          </cell>
          <cell r="FV19" t="str">
            <v>-</v>
          </cell>
          <cell r="FW19" t="str">
            <v>-</v>
          </cell>
          <cell r="FX19" t="str">
            <v>-</v>
          </cell>
          <cell r="FY19" t="str">
            <v>-</v>
          </cell>
          <cell r="FZ19" t="str">
            <v>-</v>
          </cell>
          <cell r="GA19" t="str">
            <v>-</v>
          </cell>
          <cell r="GB19" t="str">
            <v>-</v>
          </cell>
          <cell r="GC19" t="str">
            <v>-</v>
          </cell>
          <cell r="GD19" t="str">
            <v>-</v>
          </cell>
          <cell r="GE19" t="str">
            <v>-</v>
          </cell>
          <cell r="GF19" t="str">
            <v>-</v>
          </cell>
          <cell r="GG19" t="str">
            <v>-</v>
          </cell>
          <cell r="GH19" t="str">
            <v>-</v>
          </cell>
          <cell r="GI19" t="str">
            <v>-</v>
          </cell>
          <cell r="GJ19">
            <v>10</v>
          </cell>
          <cell r="GK19">
            <v>70</v>
          </cell>
          <cell r="GL19">
            <v>80</v>
          </cell>
          <cell r="GM19" t="str">
            <v>-</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row>
        <row r="20">
          <cell r="A20" t="str">
            <v>Grand Total</v>
          </cell>
          <cell r="B20"/>
          <cell r="C20">
            <v>74400</v>
          </cell>
          <cell r="D20">
            <v>44800</v>
          </cell>
          <cell r="E20" t="str">
            <v>-</v>
          </cell>
          <cell r="F20">
            <v>119300</v>
          </cell>
          <cell r="G20">
            <v>23000</v>
          </cell>
          <cell r="H20">
            <v>25400</v>
          </cell>
          <cell r="I20" t="str">
            <v>-</v>
          </cell>
          <cell r="J20">
            <v>48400</v>
          </cell>
          <cell r="K20">
            <v>97400</v>
          </cell>
          <cell r="L20">
            <v>70200</v>
          </cell>
          <cell r="M20" t="str">
            <v>-</v>
          </cell>
          <cell r="N20">
            <v>167700</v>
          </cell>
          <cell r="O20">
            <v>83000</v>
          </cell>
          <cell r="P20">
            <v>53600</v>
          </cell>
          <cell r="Q20" t="str">
            <v>-</v>
          </cell>
          <cell r="R20">
            <v>136600</v>
          </cell>
          <cell r="S20">
            <v>25200</v>
          </cell>
          <cell r="T20">
            <v>31700</v>
          </cell>
          <cell r="U20" t="str">
            <v>-</v>
          </cell>
          <cell r="V20">
            <v>57000</v>
          </cell>
          <cell r="W20">
            <v>108300</v>
          </cell>
          <cell r="X20">
            <v>85300</v>
          </cell>
          <cell r="Y20" t="str">
            <v>-</v>
          </cell>
          <cell r="Z20">
            <v>193600</v>
          </cell>
          <cell r="AA20">
            <v>87600</v>
          </cell>
          <cell r="AB20">
            <v>47400</v>
          </cell>
          <cell r="AC20">
            <v>100</v>
          </cell>
          <cell r="AD20">
            <v>135100</v>
          </cell>
          <cell r="AE20">
            <v>25900</v>
          </cell>
          <cell r="AF20">
            <v>27600</v>
          </cell>
          <cell r="AG20">
            <v>400</v>
          </cell>
          <cell r="AH20">
            <v>53900</v>
          </cell>
          <cell r="AI20">
            <v>113500</v>
          </cell>
          <cell r="AJ20">
            <v>75100</v>
          </cell>
          <cell r="AK20">
            <v>400</v>
          </cell>
          <cell r="AL20">
            <v>189000</v>
          </cell>
          <cell r="AM20">
            <v>77100</v>
          </cell>
          <cell r="AN20">
            <v>45600</v>
          </cell>
          <cell r="AO20">
            <v>100</v>
          </cell>
          <cell r="AP20">
            <v>122800</v>
          </cell>
          <cell r="AQ20">
            <v>22400</v>
          </cell>
          <cell r="AR20">
            <v>29500</v>
          </cell>
          <cell r="AS20">
            <v>200</v>
          </cell>
          <cell r="AT20">
            <v>52100</v>
          </cell>
          <cell r="AU20">
            <v>99500</v>
          </cell>
          <cell r="AV20">
            <v>75200</v>
          </cell>
          <cell r="AW20">
            <v>300</v>
          </cell>
          <cell r="AX20">
            <v>175000</v>
          </cell>
          <cell r="AY20">
            <v>80800</v>
          </cell>
          <cell r="AZ20">
            <v>46500</v>
          </cell>
          <cell r="BA20">
            <v>100</v>
          </cell>
          <cell r="BB20">
            <v>127400</v>
          </cell>
          <cell r="BC20">
            <v>24800</v>
          </cell>
          <cell r="BD20">
            <v>32000</v>
          </cell>
          <cell r="BE20">
            <v>100</v>
          </cell>
          <cell r="BF20">
            <v>56900</v>
          </cell>
          <cell r="BG20" t="str">
            <v>-</v>
          </cell>
          <cell r="BH20">
            <v>100</v>
          </cell>
          <cell r="BI20" t="str">
            <v>-</v>
          </cell>
          <cell r="BJ20">
            <v>100</v>
          </cell>
          <cell r="BK20">
            <v>105600</v>
          </cell>
          <cell r="BL20">
            <v>78600</v>
          </cell>
          <cell r="BM20">
            <v>300</v>
          </cell>
          <cell r="BN20">
            <v>184400</v>
          </cell>
          <cell r="BO20">
            <v>82000</v>
          </cell>
          <cell r="BP20">
            <v>55200</v>
          </cell>
          <cell r="BQ20">
            <v>14600</v>
          </cell>
          <cell r="BR20">
            <v>151800</v>
          </cell>
          <cell r="BS20">
            <v>25500</v>
          </cell>
          <cell r="BT20">
            <v>34800</v>
          </cell>
          <cell r="BU20">
            <v>12600</v>
          </cell>
          <cell r="BV20">
            <v>72900</v>
          </cell>
          <cell r="BW20" t="str">
            <v>-</v>
          </cell>
          <cell r="BX20" t="str">
            <v>-</v>
          </cell>
          <cell r="BY20" t="str">
            <v>-</v>
          </cell>
          <cell r="BZ20">
            <v>100</v>
          </cell>
          <cell r="CA20">
            <v>107600</v>
          </cell>
          <cell r="CB20">
            <v>90100</v>
          </cell>
          <cell r="CC20">
            <v>27200</v>
          </cell>
          <cell r="CD20">
            <v>224800</v>
          </cell>
          <cell r="CE20">
            <v>74200</v>
          </cell>
          <cell r="CF20">
            <v>52600</v>
          </cell>
          <cell r="CG20">
            <v>31700</v>
          </cell>
          <cell r="CH20">
            <v>158500</v>
          </cell>
          <cell r="CI20">
            <v>25100</v>
          </cell>
          <cell r="CJ20">
            <v>32000</v>
          </cell>
          <cell r="CK20">
            <v>24200</v>
          </cell>
          <cell r="CL20">
            <v>81300</v>
          </cell>
          <cell r="CM20" t="str">
            <v>-</v>
          </cell>
          <cell r="CN20">
            <v>100</v>
          </cell>
          <cell r="CO20" t="str">
            <v>-</v>
          </cell>
          <cell r="CP20">
            <v>200</v>
          </cell>
          <cell r="CQ20">
            <v>99400</v>
          </cell>
          <cell r="CR20">
            <v>84700</v>
          </cell>
          <cell r="CS20">
            <v>55900</v>
          </cell>
          <cell r="CT20">
            <v>239900</v>
          </cell>
          <cell r="CU20">
            <v>89400</v>
          </cell>
          <cell r="CV20">
            <v>72800</v>
          </cell>
          <cell r="CW20">
            <v>28400</v>
          </cell>
          <cell r="CX20">
            <v>190500</v>
          </cell>
          <cell r="CY20">
            <v>27200</v>
          </cell>
          <cell r="CZ20">
            <v>39800</v>
          </cell>
          <cell r="DA20">
            <v>20600</v>
          </cell>
          <cell r="DB20">
            <v>87700</v>
          </cell>
          <cell r="DC20">
            <v>100</v>
          </cell>
          <cell r="DD20">
            <v>1200</v>
          </cell>
          <cell r="DE20">
            <v>100</v>
          </cell>
          <cell r="DF20">
            <v>1500</v>
          </cell>
          <cell r="DG20">
            <v>116800</v>
          </cell>
          <cell r="DH20">
            <v>113800</v>
          </cell>
          <cell r="DI20">
            <v>49100</v>
          </cell>
          <cell r="DJ20">
            <v>279700</v>
          </cell>
          <cell r="DK20">
            <v>97300</v>
          </cell>
          <cell r="DL20">
            <v>90400</v>
          </cell>
          <cell r="DM20">
            <v>113400</v>
          </cell>
          <cell r="DN20">
            <v>301100</v>
          </cell>
          <cell r="DO20">
            <v>34200</v>
          </cell>
          <cell r="DP20">
            <v>51600</v>
          </cell>
          <cell r="DQ20">
            <v>68000</v>
          </cell>
          <cell r="DR20">
            <v>153900</v>
          </cell>
          <cell r="DS20">
            <v>200</v>
          </cell>
          <cell r="DT20">
            <v>1300</v>
          </cell>
          <cell r="DU20">
            <v>700</v>
          </cell>
          <cell r="DV20">
            <v>2200</v>
          </cell>
          <cell r="DW20">
            <v>131700</v>
          </cell>
          <cell r="DX20">
            <v>143400</v>
          </cell>
          <cell r="DY20">
            <v>182100</v>
          </cell>
          <cell r="DZ20">
            <v>457200</v>
          </cell>
          <cell r="EA20">
            <v>95400</v>
          </cell>
          <cell r="EB20">
            <v>101700</v>
          </cell>
          <cell r="EC20">
            <v>131900</v>
          </cell>
          <cell r="ED20">
            <v>329000</v>
          </cell>
          <cell r="EE20">
            <v>34100</v>
          </cell>
          <cell r="EF20">
            <v>58000</v>
          </cell>
          <cell r="EG20">
            <v>95700</v>
          </cell>
          <cell r="EH20">
            <v>187900</v>
          </cell>
          <cell r="EI20">
            <v>300</v>
          </cell>
          <cell r="EJ20">
            <v>1700</v>
          </cell>
          <cell r="EK20">
            <v>1700</v>
          </cell>
          <cell r="EL20">
            <v>3700</v>
          </cell>
          <cell r="EM20">
            <v>129900</v>
          </cell>
          <cell r="EN20">
            <v>161400</v>
          </cell>
          <cell r="EO20">
            <v>229300</v>
          </cell>
          <cell r="EP20">
            <v>520600</v>
          </cell>
          <cell r="EQ20">
            <v>80900</v>
          </cell>
          <cell r="ER20">
            <v>99000</v>
          </cell>
          <cell r="ES20">
            <v>112900</v>
          </cell>
          <cell r="ET20">
            <v>292800</v>
          </cell>
          <cell r="EU20">
            <v>33100</v>
          </cell>
          <cell r="EV20">
            <v>63900</v>
          </cell>
          <cell r="EW20">
            <v>110600</v>
          </cell>
          <cell r="EX20">
            <v>207700</v>
          </cell>
          <cell r="EY20">
            <v>600</v>
          </cell>
          <cell r="EZ20">
            <v>2400</v>
          </cell>
          <cell r="FA20">
            <v>6800</v>
          </cell>
          <cell r="FB20">
            <v>9800</v>
          </cell>
          <cell r="FC20">
            <v>114500</v>
          </cell>
          <cell r="FD20">
            <v>165400</v>
          </cell>
          <cell r="FE20">
            <v>230300</v>
          </cell>
          <cell r="FF20">
            <v>510200</v>
          </cell>
          <cell r="FG20">
            <v>83400</v>
          </cell>
          <cell r="FH20">
            <v>97000</v>
          </cell>
          <cell r="FI20">
            <v>106100</v>
          </cell>
          <cell r="FJ20">
            <v>286500</v>
          </cell>
          <cell r="FK20">
            <v>35600</v>
          </cell>
          <cell r="FL20">
            <v>59300</v>
          </cell>
          <cell r="FM20">
            <v>49800</v>
          </cell>
          <cell r="FN20">
            <v>144700</v>
          </cell>
          <cell r="FO20">
            <v>700</v>
          </cell>
          <cell r="FP20">
            <v>2900</v>
          </cell>
          <cell r="FQ20">
            <v>5600</v>
          </cell>
          <cell r="FR20">
            <v>9200</v>
          </cell>
          <cell r="FS20">
            <v>119800</v>
          </cell>
          <cell r="FT20">
            <v>159100</v>
          </cell>
          <cell r="FU20">
            <v>161600</v>
          </cell>
          <cell r="FV20">
            <v>440400</v>
          </cell>
          <cell r="FW20">
            <v>85600</v>
          </cell>
          <cell r="FX20">
            <v>93600</v>
          </cell>
          <cell r="FY20">
            <v>119100</v>
          </cell>
          <cell r="FZ20">
            <v>298300</v>
          </cell>
          <cell r="GA20">
            <v>39100</v>
          </cell>
          <cell r="GB20">
            <v>62400</v>
          </cell>
          <cell r="GC20">
            <v>80300</v>
          </cell>
          <cell r="GD20">
            <v>181800</v>
          </cell>
          <cell r="GE20">
            <v>1100</v>
          </cell>
          <cell r="GF20">
            <v>4200</v>
          </cell>
          <cell r="GG20">
            <v>14400</v>
          </cell>
          <cell r="GH20">
            <v>19800</v>
          </cell>
          <cell r="GI20">
            <v>125900</v>
          </cell>
          <cell r="GJ20">
            <v>160200</v>
          </cell>
          <cell r="GK20">
            <v>213900</v>
          </cell>
          <cell r="GL20">
            <v>499900</v>
          </cell>
          <cell r="GM20">
            <v>86900</v>
          </cell>
          <cell r="GN20">
            <v>84900</v>
          </cell>
          <cell r="GO20">
            <v>119500</v>
          </cell>
          <cell r="GP20">
            <v>291300</v>
          </cell>
          <cell r="GQ20">
            <v>42700</v>
          </cell>
          <cell r="GR20">
            <v>63100</v>
          </cell>
          <cell r="GS20">
            <v>85000</v>
          </cell>
          <cell r="GT20">
            <v>190900</v>
          </cell>
          <cell r="GU20">
            <v>1800</v>
          </cell>
          <cell r="GV20">
            <v>5800</v>
          </cell>
          <cell r="GW20">
            <v>19600</v>
          </cell>
          <cell r="GX20">
            <v>27200</v>
          </cell>
          <cell r="GY20">
            <v>131400</v>
          </cell>
          <cell r="GZ20">
            <v>153900</v>
          </cell>
          <cell r="HA20">
            <v>224100</v>
          </cell>
          <cell r="HB20">
            <v>509400</v>
          </cell>
        </row>
      </sheetData>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gov.uk/government/statistics/english-indices-of-deprivation-2019"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ucas.com/file/142366/download?token=R2fL4jzO"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02098-15AB-4267-9CA6-27C6FB91C394}">
  <dimension ref="A5:C52"/>
  <sheetViews>
    <sheetView tabSelected="1" workbookViewId="0"/>
  </sheetViews>
  <sheetFormatPr defaultColWidth="8.81640625" defaultRowHeight="14.5" x14ac:dyDescent="0.35"/>
  <cols>
    <col min="1" max="1" width="15.08984375" style="20" customWidth="1"/>
    <col min="2" max="2" width="2.1796875" style="20" customWidth="1"/>
    <col min="3" max="16384" width="8.81640625" style="20"/>
  </cols>
  <sheetData>
    <row r="5" spans="1:3" ht="18.5" x14ac:dyDescent="0.45">
      <c r="A5" s="125" t="s">
        <v>118</v>
      </c>
      <c r="B5" s="125"/>
      <c r="C5" s="125" t="s">
        <v>119</v>
      </c>
    </row>
    <row r="6" spans="1:3" x14ac:dyDescent="0.35">
      <c r="A6" s="19"/>
      <c r="B6" s="19"/>
      <c r="C6" s="19"/>
    </row>
    <row r="7" spans="1:3" ht="18.5" x14ac:dyDescent="0.45">
      <c r="A7" s="125" t="s">
        <v>0</v>
      </c>
      <c r="B7" s="125"/>
      <c r="C7" s="237" t="s">
        <v>1</v>
      </c>
    </row>
    <row r="8" spans="1:3" ht="15.5" x14ac:dyDescent="0.35">
      <c r="A8" s="1"/>
      <c r="B8" s="1"/>
      <c r="C8" s="152"/>
    </row>
    <row r="9" spans="1:3" ht="15.5" x14ac:dyDescent="0.35">
      <c r="A9" s="1"/>
      <c r="B9" s="1"/>
      <c r="C9" s="152" t="s">
        <v>168</v>
      </c>
    </row>
    <row r="10" spans="1:3" x14ac:dyDescent="0.35">
      <c r="A10" s="23">
        <v>3.1</v>
      </c>
      <c r="C10" s="153" t="s">
        <v>301</v>
      </c>
    </row>
    <row r="11" spans="1:3" x14ac:dyDescent="0.35">
      <c r="A11" s="23">
        <v>3.2</v>
      </c>
      <c r="C11" s="153" t="s">
        <v>350</v>
      </c>
    </row>
    <row r="12" spans="1:3" x14ac:dyDescent="0.35">
      <c r="A12" s="23">
        <v>3.3</v>
      </c>
      <c r="C12" s="153" t="s">
        <v>302</v>
      </c>
    </row>
    <row r="13" spans="1:3" x14ac:dyDescent="0.35">
      <c r="A13" s="23">
        <v>3.4</v>
      </c>
      <c r="C13" s="20" t="s">
        <v>351</v>
      </c>
    </row>
    <row r="14" spans="1:3" x14ac:dyDescent="0.35">
      <c r="A14" s="23">
        <v>3.5</v>
      </c>
      <c r="C14" s="20" t="s">
        <v>303</v>
      </c>
    </row>
    <row r="15" spans="1:3" x14ac:dyDescent="0.35">
      <c r="A15" s="23">
        <v>3.6</v>
      </c>
      <c r="C15" s="20" t="s">
        <v>304</v>
      </c>
    </row>
    <row r="17" spans="1:3" ht="15.5" x14ac:dyDescent="0.35">
      <c r="C17" s="152" t="s">
        <v>169</v>
      </c>
    </row>
    <row r="18" spans="1:3" x14ac:dyDescent="0.35">
      <c r="A18" s="23">
        <v>3.7</v>
      </c>
      <c r="C18" s="193" t="s">
        <v>305</v>
      </c>
    </row>
    <row r="19" spans="1:3" x14ac:dyDescent="0.35">
      <c r="A19" s="278">
        <v>3.8</v>
      </c>
      <c r="B19" s="155"/>
      <c r="C19" s="20" t="s">
        <v>352</v>
      </c>
    </row>
    <row r="20" spans="1:3" x14ac:dyDescent="0.35">
      <c r="A20" s="23">
        <v>3.9</v>
      </c>
      <c r="C20" s="20" t="s">
        <v>306</v>
      </c>
    </row>
    <row r="21" spans="1:3" x14ac:dyDescent="0.35">
      <c r="A21" s="279">
        <v>3.1</v>
      </c>
      <c r="C21" s="20" t="s">
        <v>308</v>
      </c>
    </row>
    <row r="22" spans="1:3" x14ac:dyDescent="0.35">
      <c r="A22" s="23">
        <v>3.11</v>
      </c>
      <c r="C22" s="20" t="s">
        <v>309</v>
      </c>
    </row>
    <row r="23" spans="1:3" x14ac:dyDescent="0.35">
      <c r="A23" s="23">
        <v>3.12</v>
      </c>
      <c r="B23" s="155"/>
      <c r="C23" s="20" t="s">
        <v>310</v>
      </c>
    </row>
    <row r="24" spans="1:3" x14ac:dyDescent="0.35">
      <c r="A24" s="23">
        <v>3.13</v>
      </c>
      <c r="C24" s="20" t="s">
        <v>311</v>
      </c>
    </row>
    <row r="25" spans="1:3" x14ac:dyDescent="0.35">
      <c r="A25" s="23">
        <v>3.14</v>
      </c>
      <c r="C25" s="20" t="s">
        <v>312</v>
      </c>
    </row>
    <row r="26" spans="1:3" x14ac:dyDescent="0.35">
      <c r="A26" s="23">
        <v>3.15</v>
      </c>
      <c r="C26" s="20" t="s">
        <v>313</v>
      </c>
    </row>
    <row r="27" spans="1:3" x14ac:dyDescent="0.35">
      <c r="A27" s="23">
        <v>3.16</v>
      </c>
      <c r="C27" s="20" t="s">
        <v>307</v>
      </c>
    </row>
    <row r="29" spans="1:3" ht="15.5" x14ac:dyDescent="0.35">
      <c r="C29" s="1" t="s">
        <v>170</v>
      </c>
    </row>
    <row r="30" spans="1:3" x14ac:dyDescent="0.35">
      <c r="A30" s="23">
        <v>3.17</v>
      </c>
      <c r="C30" s="193" t="s">
        <v>314</v>
      </c>
    </row>
    <row r="31" spans="1:3" x14ac:dyDescent="0.35">
      <c r="A31" s="23">
        <v>3.18</v>
      </c>
      <c r="C31" s="193" t="s">
        <v>161</v>
      </c>
    </row>
    <row r="32" spans="1:3" x14ac:dyDescent="0.35">
      <c r="A32" s="23">
        <v>3.19</v>
      </c>
      <c r="C32" s="193" t="s">
        <v>167</v>
      </c>
    </row>
    <row r="33" spans="1:3" x14ac:dyDescent="0.35">
      <c r="A33" s="286">
        <v>3.2</v>
      </c>
      <c r="C33" s="20" t="s">
        <v>315</v>
      </c>
    </row>
    <row r="34" spans="1:3" x14ac:dyDescent="0.35">
      <c r="A34" s="155"/>
    </row>
    <row r="35" spans="1:3" ht="15.5" x14ac:dyDescent="0.35">
      <c r="A35" s="155"/>
      <c r="C35" s="1" t="s">
        <v>171</v>
      </c>
    </row>
    <row r="36" spans="1:3" x14ac:dyDescent="0.35">
      <c r="A36" s="23">
        <v>3.21</v>
      </c>
      <c r="B36" s="155"/>
      <c r="C36" s="20" t="s">
        <v>318</v>
      </c>
    </row>
    <row r="37" spans="1:3" x14ac:dyDescent="0.35">
      <c r="A37" s="23">
        <v>3.22</v>
      </c>
      <c r="C37" s="20" t="s">
        <v>128</v>
      </c>
    </row>
    <row r="38" spans="1:3" x14ac:dyDescent="0.35">
      <c r="A38" s="23">
        <v>3.23</v>
      </c>
      <c r="C38" s="20" t="s">
        <v>129</v>
      </c>
    </row>
    <row r="40" spans="1:3" ht="15.5" x14ac:dyDescent="0.35">
      <c r="C40" s="1" t="s">
        <v>172</v>
      </c>
    </row>
    <row r="41" spans="1:3" x14ac:dyDescent="0.35">
      <c r="A41" s="23">
        <v>3.24</v>
      </c>
      <c r="C41" s="193" t="s">
        <v>316</v>
      </c>
    </row>
    <row r="42" spans="1:3" x14ac:dyDescent="0.35">
      <c r="A42" s="156"/>
      <c r="B42" s="156"/>
    </row>
    <row r="43" spans="1:3" x14ac:dyDescent="0.35">
      <c r="A43" s="151"/>
      <c r="B43" s="151"/>
    </row>
    <row r="44" spans="1:3" x14ac:dyDescent="0.35">
      <c r="A44" s="151"/>
      <c r="B44" s="151"/>
      <c r="C44" s="19"/>
    </row>
    <row r="52" spans="1:2" x14ac:dyDescent="0.35">
      <c r="A52" s="23"/>
      <c r="B52" s="23"/>
    </row>
  </sheetData>
  <hyperlinks>
    <hyperlink ref="A10" location="'3.1'!A1" display="'3.1'!A1" xr:uid="{B107817D-8A51-443D-994A-0F1C70F96FA7}"/>
    <hyperlink ref="A11" location="'3.2'!A1" display="'3.2'!A1" xr:uid="{A8320705-6CF9-42A6-8C31-43CE8341504C}"/>
    <hyperlink ref="A12" location="'3.3'!A1" display="'3.3'!A1" xr:uid="{4ADE228B-740F-4A03-9A7D-846883538C86}"/>
    <hyperlink ref="A13" location="'3.4'!A1" display="'3.4'!A1" xr:uid="{56BE6907-D7EC-4723-8A27-D8197F49E1BD}"/>
    <hyperlink ref="A14" location="'3.5'!A1" display="'3.5'!A1" xr:uid="{C50F96E6-ED53-4B3D-B4D9-1C6745242248}"/>
    <hyperlink ref="A15" location="'3.6'!A1" display="'3.6'!A1" xr:uid="{84A85E50-1CB5-4D8F-BACB-60CF04E3A96A}"/>
    <hyperlink ref="A18" location="'3.7'!A1" display="'3.7'!A1" xr:uid="{B881ED90-50D1-4AC6-9AF6-4CCB330D5AA6}"/>
    <hyperlink ref="A19" location="'3.8'!A1" display="'3.8'!A1" xr:uid="{80FE1F68-E587-41CE-82BF-16063724CF71}"/>
    <hyperlink ref="A20" location="'3.9'!A1" display="'3.9'!A1" xr:uid="{75EF5A44-5761-4884-93D4-3ABBC27A3729}"/>
    <hyperlink ref="A21" location="'3.10'!A1" display="'3.10'!A1" xr:uid="{C942A714-CFD1-4E44-AF9E-B9703ADCD6B2}"/>
    <hyperlink ref="A22" location="'3.11'!A1" display="'3.11'!A1" xr:uid="{375B5DBB-70E4-4876-A0FC-FC779D206C0E}"/>
    <hyperlink ref="A23" location="'3.12'!A1" display="'3.12'!A1" xr:uid="{2748D165-9BD9-464B-9879-6A7E639740B7}"/>
    <hyperlink ref="A24" location="'3.13'!A1" display="'3.13'!A1" xr:uid="{0B2EEE80-34E1-413D-B632-D3FCAA7AE85F}"/>
    <hyperlink ref="A25" location="'3.14'!A1" display="'3.14'!A1" xr:uid="{649EC943-87CF-4446-A8F0-207CA6570031}"/>
    <hyperlink ref="A26" location="'3.15'!A1" display="'3.15'!A1" xr:uid="{C54C20AA-C951-4BFA-A8EC-84D581C5AA7C}"/>
    <hyperlink ref="A27" location="'3.16'!A1" display="'3.16'!A1" xr:uid="{29DA3E50-69D1-4A3C-BA20-B17CF33EBB93}"/>
    <hyperlink ref="A30" location="'3.17'!A1" display="'3.17'!A1" xr:uid="{9B06ED61-D1E6-4064-8E63-6768F9270321}"/>
    <hyperlink ref="A31" location="'3.18'!A1" display="'3.18'!A1" xr:uid="{BA343E41-1ACE-4C23-BF88-1A8616596B5E}"/>
    <hyperlink ref="A32" location="'3.19'!A1" display="'3.19'!A1" xr:uid="{F28A31CF-A42E-4B86-A96C-D1CF6D136CA2}"/>
    <hyperlink ref="A33" location="'3.19'!A1" display="'3.19'!A1" xr:uid="{25A05994-B18D-43A3-BCC7-072B15137F2D}"/>
    <hyperlink ref="A36" location="'3.21'!A1" display="'3.21'!A1" xr:uid="{557A1870-0FF1-4D33-BE91-BEB1C86D7A4A}"/>
    <hyperlink ref="A37" location="'3.22'!A1" display="'3.22'!A1" xr:uid="{46C1C799-EC86-498B-A6C5-8043543D4211}"/>
    <hyperlink ref="A38" location="'3.23'!A1" display="'3.23'!A1" xr:uid="{D7AEDE22-CDF4-4557-99A0-CA98655B6381}"/>
    <hyperlink ref="A41" location="'3.24'!A1" display="'3.24'!A1" xr:uid="{C3146A36-594F-457C-8A77-350B50DB90A7}"/>
  </hyperlink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002FF-E0FE-43F5-9337-3B1EF580EC50}">
  <sheetPr>
    <tabColor rgb="FF00B050"/>
  </sheetPr>
  <dimension ref="A1:S70"/>
  <sheetViews>
    <sheetView zoomScaleNormal="100" workbookViewId="0">
      <pane xSplit="2" ySplit="4" topLeftCell="C5" activePane="bottomRight" state="frozen"/>
      <selection pane="topRight"/>
      <selection pane="bottomLeft"/>
      <selection pane="bottomRight"/>
    </sheetView>
  </sheetViews>
  <sheetFormatPr defaultRowHeight="14.5" x14ac:dyDescent="0.35"/>
  <cols>
    <col min="1" max="1" width="20.81640625" style="20" customWidth="1"/>
    <col min="2" max="2" width="14.81640625" style="20" bestFit="1" customWidth="1"/>
    <col min="3" max="12" width="8.7265625" style="20"/>
    <col min="13" max="13" width="13.36328125" style="20" customWidth="1"/>
    <col min="14" max="14" width="11.36328125" style="20" customWidth="1"/>
    <col min="15" max="15" width="12.90625" style="20" customWidth="1"/>
    <col min="16" max="16" width="8.7265625" style="20"/>
    <col min="17" max="17" width="22.08984375" style="20" customWidth="1"/>
    <col min="18" max="16384" width="8.7265625" style="20"/>
  </cols>
  <sheetData>
    <row r="1" spans="1:19" s="193" customFormat="1" x14ac:dyDescent="0.35">
      <c r="A1" s="532" t="s">
        <v>361</v>
      </c>
      <c r="B1" s="533"/>
      <c r="C1" s="534"/>
      <c r="D1" s="534"/>
      <c r="E1" s="534"/>
      <c r="F1" s="534"/>
      <c r="G1" s="534"/>
      <c r="H1" s="534"/>
      <c r="I1" s="534"/>
      <c r="J1" s="534"/>
      <c r="K1" s="534"/>
      <c r="L1" s="534"/>
      <c r="M1" s="534"/>
      <c r="N1" s="534"/>
      <c r="O1" s="534"/>
    </row>
    <row r="2" spans="1:19" ht="34.5" customHeight="1" x14ac:dyDescent="0.55000000000000004">
      <c r="A2" s="454"/>
      <c r="C2" s="224"/>
      <c r="D2" s="54"/>
      <c r="E2" s="54"/>
      <c r="F2" s="54"/>
      <c r="G2" s="54"/>
      <c r="H2" s="765"/>
      <c r="I2" s="766"/>
      <c r="J2" s="766"/>
      <c r="K2" s="766"/>
      <c r="L2" s="766"/>
      <c r="M2" s="54"/>
      <c r="N2" s="54"/>
      <c r="O2" s="54"/>
    </row>
    <row r="3" spans="1:19" x14ac:dyDescent="0.35">
      <c r="C3" s="745" t="s">
        <v>94</v>
      </c>
      <c r="D3" s="746"/>
      <c r="E3" s="746"/>
      <c r="F3" s="746"/>
      <c r="G3" s="757"/>
      <c r="H3" s="762" t="s">
        <v>280</v>
      </c>
      <c r="I3" s="753"/>
      <c r="J3" s="753"/>
      <c r="K3" s="753"/>
      <c r="L3" s="767"/>
      <c r="M3" s="746" t="s">
        <v>229</v>
      </c>
      <c r="N3" s="746"/>
      <c r="O3" s="746"/>
    </row>
    <row r="4" spans="1:19" ht="29" x14ac:dyDescent="0.35">
      <c r="A4" s="21" t="s">
        <v>111</v>
      </c>
      <c r="B4" s="438" t="s">
        <v>22</v>
      </c>
      <c r="C4" s="305" t="s">
        <v>36</v>
      </c>
      <c r="D4" s="306" t="s">
        <v>37</v>
      </c>
      <c r="E4" s="307" t="s">
        <v>12</v>
      </c>
      <c r="F4" s="306" t="s">
        <v>13</v>
      </c>
      <c r="G4" s="308" t="s">
        <v>5</v>
      </c>
      <c r="H4" s="437" t="s">
        <v>279</v>
      </c>
      <c r="I4" s="31" t="s">
        <v>268</v>
      </c>
      <c r="J4" s="177" t="s">
        <v>269</v>
      </c>
      <c r="K4" s="177" t="s">
        <v>270</v>
      </c>
      <c r="L4" s="414" t="s">
        <v>271</v>
      </c>
      <c r="M4" s="157" t="s">
        <v>266</v>
      </c>
      <c r="N4" s="31" t="s">
        <v>267</v>
      </c>
      <c r="O4" s="31" t="s">
        <v>272</v>
      </c>
    </row>
    <row r="5" spans="1:19" ht="14.5" customHeight="1" x14ac:dyDescent="0.35">
      <c r="A5" s="756" t="s">
        <v>58</v>
      </c>
      <c r="B5" s="24" t="s">
        <v>30</v>
      </c>
      <c r="C5" s="336">
        <v>15840</v>
      </c>
      <c r="D5" s="96">
        <v>14770</v>
      </c>
      <c r="E5" s="96">
        <v>12960</v>
      </c>
      <c r="F5" s="96">
        <v>11280</v>
      </c>
      <c r="G5" s="343">
        <v>10810</v>
      </c>
      <c r="H5" s="362">
        <v>1.7676767676767675</v>
      </c>
      <c r="I5" s="220">
        <v>2.0988490182802981</v>
      </c>
      <c r="J5" s="220">
        <v>2.1604938271604937</v>
      </c>
      <c r="K5" s="238">
        <v>2.3049645390070919</v>
      </c>
      <c r="L5" s="421">
        <v>2.2201665124884364</v>
      </c>
      <c r="M5" s="111">
        <v>-8.4798026518655423E-2</v>
      </c>
      <c r="N5" s="103">
        <v>5.9672685327942787E-2</v>
      </c>
      <c r="O5" s="104">
        <v>0.45248974481166893</v>
      </c>
      <c r="Q5" s="169"/>
      <c r="R5" s="169"/>
      <c r="S5" s="169"/>
    </row>
    <row r="6" spans="1:19" x14ac:dyDescent="0.35">
      <c r="A6" s="756"/>
      <c r="B6" s="24" t="s">
        <v>31</v>
      </c>
      <c r="C6" s="336">
        <v>4860</v>
      </c>
      <c r="D6" s="96">
        <v>5740</v>
      </c>
      <c r="E6" s="96">
        <v>6270</v>
      </c>
      <c r="F6" s="96">
        <v>6380</v>
      </c>
      <c r="G6" s="343">
        <v>5780</v>
      </c>
      <c r="H6" s="362">
        <v>5.5555555555555554</v>
      </c>
      <c r="I6" s="220">
        <v>6.7944250871080136</v>
      </c>
      <c r="J6" s="220">
        <v>8.931419457735247</v>
      </c>
      <c r="K6" s="238">
        <v>8.6206896551724146</v>
      </c>
      <c r="L6" s="421">
        <v>7.6124567474048446</v>
      </c>
      <c r="M6" s="111">
        <v>-1.00823290776757</v>
      </c>
      <c r="N6" s="103">
        <v>-1.3189627103304025</v>
      </c>
      <c r="O6" s="104">
        <v>2.0569011918492892</v>
      </c>
      <c r="Q6" s="169"/>
      <c r="R6" s="169"/>
      <c r="S6" s="169"/>
    </row>
    <row r="7" spans="1:19" x14ac:dyDescent="0.35">
      <c r="A7" s="756"/>
      <c r="B7" s="24" t="s">
        <v>32</v>
      </c>
      <c r="C7" s="336">
        <v>290</v>
      </c>
      <c r="D7" s="96">
        <v>1090</v>
      </c>
      <c r="E7" s="96">
        <v>1260</v>
      </c>
      <c r="F7" s="96">
        <v>1530</v>
      </c>
      <c r="G7" s="343">
        <v>1130</v>
      </c>
      <c r="H7" s="362">
        <v>13.793103448275861</v>
      </c>
      <c r="I7" s="220">
        <v>11.009174311926607</v>
      </c>
      <c r="J7" s="220">
        <v>14.285714285714285</v>
      </c>
      <c r="K7" s="238">
        <v>15.686274509803921</v>
      </c>
      <c r="L7" s="421">
        <v>18.584070796460178</v>
      </c>
      <c r="M7" s="111">
        <v>2.8977962866562574</v>
      </c>
      <c r="N7" s="103">
        <v>4.2983565107458936</v>
      </c>
      <c r="O7" s="104">
        <v>4.7909673481843171</v>
      </c>
      <c r="Q7" s="169"/>
      <c r="R7" s="169"/>
      <c r="S7" s="169"/>
    </row>
    <row r="8" spans="1:19" x14ac:dyDescent="0.35">
      <c r="A8" s="756"/>
      <c r="B8" s="24" t="s">
        <v>33</v>
      </c>
      <c r="C8" s="336">
        <v>220</v>
      </c>
      <c r="D8" s="96">
        <v>1060</v>
      </c>
      <c r="E8" s="96">
        <v>2050</v>
      </c>
      <c r="F8" s="96">
        <v>2730</v>
      </c>
      <c r="G8" s="343">
        <v>2250</v>
      </c>
      <c r="H8" s="362">
        <v>22.727272727272727</v>
      </c>
      <c r="I8" s="220">
        <v>21.69811320754717</v>
      </c>
      <c r="J8" s="220">
        <v>20.975609756097562</v>
      </c>
      <c r="K8" s="238">
        <v>24.908424908424909</v>
      </c>
      <c r="L8" s="421">
        <v>27.111111111111114</v>
      </c>
      <c r="M8" s="111">
        <v>2.2026862026862055</v>
      </c>
      <c r="N8" s="103">
        <v>6.1355013550135524</v>
      </c>
      <c r="O8" s="104">
        <v>4.3838383838383876</v>
      </c>
      <c r="Q8" s="169"/>
      <c r="R8" s="169"/>
      <c r="S8" s="169"/>
    </row>
    <row r="9" spans="1:19" x14ac:dyDescent="0.35">
      <c r="A9" s="756"/>
      <c r="B9" s="28" t="s">
        <v>34</v>
      </c>
      <c r="C9" s="337">
        <v>21210</v>
      </c>
      <c r="D9" s="99">
        <v>22660</v>
      </c>
      <c r="E9" s="99">
        <v>22530</v>
      </c>
      <c r="F9" s="99">
        <v>21920</v>
      </c>
      <c r="G9" s="344">
        <v>19960</v>
      </c>
      <c r="H9" s="364">
        <v>2.9702970297029703</v>
      </c>
      <c r="I9" s="221">
        <v>4.6778464254192409</v>
      </c>
      <c r="J9" s="221">
        <v>6.4358632933865954</v>
      </c>
      <c r="K9" s="239">
        <v>7.8923357664233569</v>
      </c>
      <c r="L9" s="422">
        <v>7.4649298597194393</v>
      </c>
      <c r="M9" s="112">
        <v>-0.42740590670391754</v>
      </c>
      <c r="N9" s="105">
        <v>1.029066566332844</v>
      </c>
      <c r="O9" s="106">
        <v>4.4946328300164691</v>
      </c>
      <c r="Q9" s="169"/>
      <c r="R9" s="169"/>
      <c r="S9" s="169"/>
    </row>
    <row r="10" spans="1:19" ht="14.5" customHeight="1" x14ac:dyDescent="0.35">
      <c r="A10" s="758" t="s">
        <v>59</v>
      </c>
      <c r="B10" s="115" t="s">
        <v>30</v>
      </c>
      <c r="C10" s="354">
        <v>42490</v>
      </c>
      <c r="D10" s="350">
        <v>27280</v>
      </c>
      <c r="E10" s="350">
        <v>23550</v>
      </c>
      <c r="F10" s="350">
        <v>17190</v>
      </c>
      <c r="G10" s="350">
        <v>13250</v>
      </c>
      <c r="H10" s="366">
        <v>9.8611437985408337</v>
      </c>
      <c r="I10" s="367">
        <v>8.7243401759530794</v>
      </c>
      <c r="J10" s="367">
        <v>9.2144373673036082</v>
      </c>
      <c r="K10" s="367">
        <v>10.762070971495055</v>
      </c>
      <c r="L10" s="368">
        <v>12.377358490566037</v>
      </c>
      <c r="M10" s="113">
        <v>1.6152875190709821</v>
      </c>
      <c r="N10" s="107">
        <v>3.1629211232624286</v>
      </c>
      <c r="O10" s="108">
        <v>2.5162146920252031</v>
      </c>
      <c r="Q10" s="169"/>
      <c r="R10" s="169"/>
      <c r="S10" s="169"/>
    </row>
    <row r="11" spans="1:19" x14ac:dyDescent="0.35">
      <c r="A11" s="758"/>
      <c r="B11" s="115" t="s">
        <v>31</v>
      </c>
      <c r="C11" s="354">
        <v>31650</v>
      </c>
      <c r="D11" s="350">
        <v>32060</v>
      </c>
      <c r="E11" s="350">
        <v>33170</v>
      </c>
      <c r="F11" s="350">
        <v>30740</v>
      </c>
      <c r="G11" s="350">
        <v>22440</v>
      </c>
      <c r="H11" s="366">
        <v>5.0552922590837284</v>
      </c>
      <c r="I11" s="367">
        <v>5.2713661883967564</v>
      </c>
      <c r="J11" s="367">
        <v>5.9692493216762132</v>
      </c>
      <c r="K11" s="367">
        <v>6.4736499674690959</v>
      </c>
      <c r="L11" s="368">
        <v>7.3083778966131909</v>
      </c>
      <c r="M11" s="113">
        <v>0.83472792914409499</v>
      </c>
      <c r="N11" s="107">
        <v>1.3391285749369777</v>
      </c>
      <c r="O11" s="108">
        <v>2.2530856375294626</v>
      </c>
      <c r="Q11" s="169"/>
      <c r="R11" s="169"/>
      <c r="S11" s="169"/>
    </row>
    <row r="12" spans="1:19" x14ac:dyDescent="0.35">
      <c r="A12" s="758"/>
      <c r="B12" s="115" t="s">
        <v>32</v>
      </c>
      <c r="C12" s="354">
        <v>570</v>
      </c>
      <c r="D12" s="350">
        <v>1350</v>
      </c>
      <c r="E12" s="350">
        <v>1900</v>
      </c>
      <c r="F12" s="350">
        <v>2210</v>
      </c>
      <c r="G12" s="350">
        <v>2210</v>
      </c>
      <c r="H12" s="366">
        <v>19.298245614035086</v>
      </c>
      <c r="I12" s="367">
        <v>17.777777777777779</v>
      </c>
      <c r="J12" s="367">
        <v>18.947368421052634</v>
      </c>
      <c r="K12" s="367">
        <v>18.552036199095024</v>
      </c>
      <c r="L12" s="368">
        <v>26.244343891402718</v>
      </c>
      <c r="M12" s="113">
        <v>7.6923076923076934</v>
      </c>
      <c r="N12" s="107">
        <v>7.296975470350084</v>
      </c>
      <c r="O12" s="108">
        <v>6.9460982773676321</v>
      </c>
      <c r="Q12" s="169"/>
      <c r="R12" s="169"/>
      <c r="S12" s="169"/>
    </row>
    <row r="13" spans="1:19" x14ac:dyDescent="0.35">
      <c r="A13" s="758"/>
      <c r="B13" s="115" t="s">
        <v>33</v>
      </c>
      <c r="C13" s="354">
        <v>320</v>
      </c>
      <c r="D13" s="350">
        <v>720</v>
      </c>
      <c r="E13" s="350">
        <v>1350</v>
      </c>
      <c r="F13" s="350">
        <v>1860</v>
      </c>
      <c r="G13" s="350">
        <v>1610</v>
      </c>
      <c r="H13" s="366">
        <v>18.75</v>
      </c>
      <c r="I13" s="367">
        <v>20.833333333333336</v>
      </c>
      <c r="J13" s="367">
        <v>17.037037037037038</v>
      </c>
      <c r="K13" s="367">
        <v>17.741935483870968</v>
      </c>
      <c r="L13" s="368">
        <v>19.875776397515526</v>
      </c>
      <c r="M13" s="113">
        <v>2.1338409136445584</v>
      </c>
      <c r="N13" s="107">
        <v>2.8387393604784883</v>
      </c>
      <c r="O13" s="108">
        <v>1.1257763975155264</v>
      </c>
      <c r="Q13" s="169"/>
      <c r="R13" s="169"/>
      <c r="S13" s="169"/>
    </row>
    <row r="14" spans="1:19" x14ac:dyDescent="0.35">
      <c r="A14" s="758"/>
      <c r="B14" s="116" t="s">
        <v>34</v>
      </c>
      <c r="C14" s="355">
        <v>75020</v>
      </c>
      <c r="D14" s="352">
        <v>61400</v>
      </c>
      <c r="E14" s="352">
        <v>59970</v>
      </c>
      <c r="F14" s="352">
        <v>52000</v>
      </c>
      <c r="G14" s="352">
        <v>39510</v>
      </c>
      <c r="H14" s="369">
        <v>7.9578778992268724</v>
      </c>
      <c r="I14" s="370">
        <v>7.2801302931596092</v>
      </c>
      <c r="J14" s="370">
        <v>7.9039519759879937</v>
      </c>
      <c r="K14" s="370">
        <v>8.8076923076923084</v>
      </c>
      <c r="L14" s="371">
        <v>10.554290053151101</v>
      </c>
      <c r="M14" s="114">
        <v>1.7465977454587929</v>
      </c>
      <c r="N14" s="109">
        <v>2.6503380771631075</v>
      </c>
      <c r="O14" s="110">
        <v>2.5964121539242289</v>
      </c>
      <c r="Q14" s="169"/>
      <c r="R14" s="169"/>
      <c r="S14" s="169"/>
    </row>
    <row r="15" spans="1:19" ht="14.5" customHeight="1" x14ac:dyDescent="0.35">
      <c r="A15" s="756" t="s">
        <v>16</v>
      </c>
      <c r="B15" s="24" t="s">
        <v>30</v>
      </c>
      <c r="C15" s="336">
        <v>3630</v>
      </c>
      <c r="D15" s="96">
        <v>3750</v>
      </c>
      <c r="E15" s="96">
        <v>3980</v>
      </c>
      <c r="F15" s="96">
        <v>3060</v>
      </c>
      <c r="G15" s="343">
        <v>40</v>
      </c>
      <c r="H15" s="362">
        <v>23.415977961432507</v>
      </c>
      <c r="I15" s="220">
        <v>10.666666666666668</v>
      </c>
      <c r="J15" s="220">
        <v>7.5376884422110546</v>
      </c>
      <c r="K15" s="238">
        <v>9.8039215686274517</v>
      </c>
      <c r="L15" s="421">
        <v>25</v>
      </c>
      <c r="M15" s="111">
        <v>15.196078431372548</v>
      </c>
      <c r="N15" s="103">
        <v>17.462311557788944</v>
      </c>
      <c r="O15" s="104">
        <v>1.5840220385674932</v>
      </c>
      <c r="Q15" s="169"/>
      <c r="R15" s="169"/>
      <c r="S15" s="169"/>
    </row>
    <row r="16" spans="1:19" x14ac:dyDescent="0.35">
      <c r="A16" s="756"/>
      <c r="B16" s="24" t="s">
        <v>31</v>
      </c>
      <c r="C16" s="336">
        <v>9520</v>
      </c>
      <c r="D16" s="96">
        <v>10560</v>
      </c>
      <c r="E16" s="96">
        <v>10910</v>
      </c>
      <c r="F16" s="96">
        <v>7770</v>
      </c>
      <c r="G16" s="343">
        <v>9180</v>
      </c>
      <c r="H16" s="362">
        <v>13.445378151260504</v>
      </c>
      <c r="I16" s="220">
        <v>20.454545454545457</v>
      </c>
      <c r="J16" s="220">
        <v>21.998166819431713</v>
      </c>
      <c r="K16" s="238">
        <v>23.294723294723294</v>
      </c>
      <c r="L16" s="421">
        <v>30.82788671023965</v>
      </c>
      <c r="M16" s="111">
        <v>7.5331634155163556</v>
      </c>
      <c r="N16" s="103">
        <v>8.8297198908079366</v>
      </c>
      <c r="O16" s="104">
        <v>17.382508558979147</v>
      </c>
      <c r="Q16" s="169"/>
      <c r="R16" s="169"/>
      <c r="S16" s="169"/>
    </row>
    <row r="17" spans="1:19" x14ac:dyDescent="0.35">
      <c r="A17" s="756"/>
      <c r="B17" s="24" t="s">
        <v>32</v>
      </c>
      <c r="C17" s="336">
        <v>1810</v>
      </c>
      <c r="D17" s="96">
        <v>2860</v>
      </c>
      <c r="E17" s="96">
        <v>4510</v>
      </c>
      <c r="F17" s="96">
        <v>5110</v>
      </c>
      <c r="G17" s="343">
        <v>6780</v>
      </c>
      <c r="H17" s="362">
        <v>12.154696132596685</v>
      </c>
      <c r="I17" s="220">
        <v>19.58041958041958</v>
      </c>
      <c r="J17" s="220">
        <v>25.055432372505543</v>
      </c>
      <c r="K17" s="238">
        <v>29.158512720156555</v>
      </c>
      <c r="L17" s="421">
        <v>32.448377581120944</v>
      </c>
      <c r="M17" s="111">
        <v>3.2898648609643892</v>
      </c>
      <c r="N17" s="103">
        <v>7.3929452086154015</v>
      </c>
      <c r="O17" s="104">
        <v>20.293681448524261</v>
      </c>
      <c r="Q17" s="169"/>
      <c r="R17" s="169"/>
      <c r="S17" s="169"/>
    </row>
    <row r="18" spans="1:19" x14ac:dyDescent="0.35">
      <c r="A18" s="756"/>
      <c r="B18" s="24" t="s">
        <v>33</v>
      </c>
      <c r="C18" s="336">
        <v>520</v>
      </c>
      <c r="D18" s="96">
        <v>1310</v>
      </c>
      <c r="E18" s="96">
        <v>1710</v>
      </c>
      <c r="F18" s="96">
        <v>2290</v>
      </c>
      <c r="G18" s="343">
        <v>2400</v>
      </c>
      <c r="H18" s="362">
        <v>21.153846153846153</v>
      </c>
      <c r="I18" s="220">
        <v>21.374045801526716</v>
      </c>
      <c r="J18" s="220">
        <v>21.637426900584796</v>
      </c>
      <c r="K18" s="238">
        <v>24.017467248908297</v>
      </c>
      <c r="L18" s="421">
        <v>25.833333333333336</v>
      </c>
      <c r="M18" s="111">
        <v>1.8158660844250392</v>
      </c>
      <c r="N18" s="103">
        <v>4.19590643274854</v>
      </c>
      <c r="O18" s="104">
        <v>4.6794871794871824</v>
      </c>
      <c r="Q18" s="169"/>
      <c r="R18" s="169"/>
      <c r="S18" s="169"/>
    </row>
    <row r="19" spans="1:19" x14ac:dyDescent="0.35">
      <c r="A19" s="756"/>
      <c r="B19" s="28" t="s">
        <v>34</v>
      </c>
      <c r="C19" s="337">
        <v>15470</v>
      </c>
      <c r="D19" s="99">
        <v>18480</v>
      </c>
      <c r="E19" s="99">
        <v>21110</v>
      </c>
      <c r="F19" s="99">
        <v>18230</v>
      </c>
      <c r="G19" s="344">
        <v>18400</v>
      </c>
      <c r="H19" s="364">
        <v>15.837104072398189</v>
      </c>
      <c r="I19" s="221">
        <v>18.398268398268396</v>
      </c>
      <c r="J19" s="221">
        <v>19.848413074372335</v>
      </c>
      <c r="K19" s="239">
        <v>22.764673614920461</v>
      </c>
      <c r="L19" s="422">
        <v>30.760869565217391</v>
      </c>
      <c r="M19" s="112">
        <v>7.9961959502969293</v>
      </c>
      <c r="N19" s="105">
        <v>10.912456490845056</v>
      </c>
      <c r="O19" s="106">
        <v>14.923765492819202</v>
      </c>
      <c r="Q19" s="169"/>
      <c r="R19" s="169"/>
      <c r="S19" s="169"/>
    </row>
    <row r="20" spans="1:19" x14ac:dyDescent="0.35">
      <c r="A20" s="755" t="s">
        <v>38</v>
      </c>
      <c r="B20" s="115" t="s">
        <v>30</v>
      </c>
      <c r="C20" s="354">
        <v>61960</v>
      </c>
      <c r="D20" s="350">
        <v>45800</v>
      </c>
      <c r="E20" s="350">
        <v>40490</v>
      </c>
      <c r="F20" s="350">
        <v>31530</v>
      </c>
      <c r="G20" s="350">
        <v>24100</v>
      </c>
      <c r="H20" s="366">
        <v>8.5861846352485482</v>
      </c>
      <c r="I20" s="367">
        <v>6.746724890829694</v>
      </c>
      <c r="J20" s="367">
        <v>6.7918004445542106</v>
      </c>
      <c r="K20" s="367">
        <v>7.6435141135426576</v>
      </c>
      <c r="L20" s="368">
        <v>7.8423236514522818</v>
      </c>
      <c r="M20" s="113">
        <v>0.19880953790962419</v>
      </c>
      <c r="N20" s="107">
        <v>1.0505232068980712</v>
      </c>
      <c r="O20" s="108">
        <v>-0.74386098379626642</v>
      </c>
      <c r="Q20" s="169"/>
      <c r="R20" s="169"/>
      <c r="S20" s="169"/>
    </row>
    <row r="21" spans="1:19" x14ac:dyDescent="0.35">
      <c r="A21" s="755"/>
      <c r="B21" s="115" t="s">
        <v>31</v>
      </c>
      <c r="C21" s="354">
        <v>46030</v>
      </c>
      <c r="D21" s="350">
        <v>48360</v>
      </c>
      <c r="E21" s="350">
        <v>50350</v>
      </c>
      <c r="F21" s="350">
        <v>44890</v>
      </c>
      <c r="G21" s="350">
        <v>37400</v>
      </c>
      <c r="H21" s="366">
        <v>6.8433630241147076</v>
      </c>
      <c r="I21" s="367">
        <v>8.7675765095119935</v>
      </c>
      <c r="J21" s="367">
        <v>9.8113207547169807</v>
      </c>
      <c r="K21" s="367">
        <v>9.6903541991534858</v>
      </c>
      <c r="L21" s="368">
        <v>13.128342245989305</v>
      </c>
      <c r="M21" s="113">
        <v>3.4379880468358195</v>
      </c>
      <c r="N21" s="107">
        <v>3.3170214912723246</v>
      </c>
      <c r="O21" s="108">
        <v>6.2849792218745977</v>
      </c>
      <c r="Q21" s="169"/>
      <c r="R21" s="169"/>
      <c r="S21" s="169"/>
    </row>
    <row r="22" spans="1:19" x14ac:dyDescent="0.35">
      <c r="A22" s="755"/>
      <c r="B22" s="115" t="s">
        <v>32</v>
      </c>
      <c r="C22" s="354">
        <v>2670</v>
      </c>
      <c r="D22" s="350">
        <v>5300</v>
      </c>
      <c r="E22" s="350">
        <v>7670</v>
      </c>
      <c r="F22" s="350">
        <v>8850</v>
      </c>
      <c r="G22" s="350">
        <v>10120</v>
      </c>
      <c r="H22" s="366">
        <v>13.857677902621722</v>
      </c>
      <c r="I22" s="367">
        <v>17.358490566037737</v>
      </c>
      <c r="J22" s="367">
        <v>21.773142112125164</v>
      </c>
      <c r="K22" s="367">
        <v>24.180790960451976</v>
      </c>
      <c r="L22" s="368">
        <v>29.545454545454547</v>
      </c>
      <c r="M22" s="113">
        <v>5.364663585002571</v>
      </c>
      <c r="N22" s="107">
        <v>7.7723124333293825</v>
      </c>
      <c r="O22" s="108">
        <v>15.687776642832825</v>
      </c>
      <c r="Q22" s="169"/>
      <c r="R22" s="169"/>
      <c r="S22" s="169"/>
    </row>
    <row r="23" spans="1:19" x14ac:dyDescent="0.35">
      <c r="A23" s="755"/>
      <c r="B23" s="115" t="s">
        <v>33</v>
      </c>
      <c r="C23" s="354">
        <v>1060</v>
      </c>
      <c r="D23" s="350">
        <v>3090</v>
      </c>
      <c r="E23" s="350">
        <v>5110</v>
      </c>
      <c r="F23" s="350">
        <v>6880</v>
      </c>
      <c r="G23" s="350">
        <v>6260</v>
      </c>
      <c r="H23" s="366">
        <v>20.754716981132077</v>
      </c>
      <c r="I23" s="367">
        <v>21.359223300970875</v>
      </c>
      <c r="J23" s="367">
        <v>20.156555772994128</v>
      </c>
      <c r="K23" s="367">
        <v>22.674418604651162</v>
      </c>
      <c r="L23" s="368">
        <v>24.76038338658147</v>
      </c>
      <c r="M23" s="113">
        <v>2.0859647819303078</v>
      </c>
      <c r="N23" s="107">
        <v>4.6038276135873417</v>
      </c>
      <c r="O23" s="108">
        <v>4.0056664054493929</v>
      </c>
      <c r="Q23" s="169"/>
      <c r="R23" s="169"/>
      <c r="S23" s="169"/>
    </row>
    <row r="24" spans="1:19" x14ac:dyDescent="0.35">
      <c r="A24" s="755"/>
      <c r="B24" s="116" t="s">
        <v>34</v>
      </c>
      <c r="C24" s="355">
        <v>111700</v>
      </c>
      <c r="D24" s="352">
        <v>102540</v>
      </c>
      <c r="E24" s="352">
        <v>103610</v>
      </c>
      <c r="F24" s="352">
        <v>92150</v>
      </c>
      <c r="G24" s="352">
        <v>77870</v>
      </c>
      <c r="H24" s="369">
        <v>8.1020590868397502</v>
      </c>
      <c r="I24" s="370">
        <v>8.708796567193291</v>
      </c>
      <c r="J24" s="370">
        <v>10.018337998262716</v>
      </c>
      <c r="K24" s="370">
        <v>11.351058057514921</v>
      </c>
      <c r="L24" s="371">
        <v>14.537048927700013</v>
      </c>
      <c r="M24" s="114">
        <v>3.1859908701850923</v>
      </c>
      <c r="N24" s="109">
        <v>4.5187109294372974</v>
      </c>
      <c r="O24" s="110">
        <v>6.434989840860263</v>
      </c>
      <c r="Q24" s="169"/>
      <c r="R24" s="169"/>
      <c r="S24" s="169"/>
    </row>
    <row r="25" spans="1:19" x14ac:dyDescent="0.35">
      <c r="A25" s="756" t="s">
        <v>46</v>
      </c>
      <c r="B25" s="24" t="s">
        <v>30</v>
      </c>
      <c r="C25" s="336">
        <v>260650</v>
      </c>
      <c r="D25" s="96">
        <v>161390</v>
      </c>
      <c r="E25" s="96">
        <v>143590</v>
      </c>
      <c r="F25" s="96">
        <v>99220</v>
      </c>
      <c r="G25" s="343">
        <v>84150</v>
      </c>
      <c r="H25" s="362">
        <v>50.078649530021103</v>
      </c>
      <c r="I25" s="220">
        <v>45.932213891814861</v>
      </c>
      <c r="J25" s="220">
        <v>46.960094714116579</v>
      </c>
      <c r="K25" s="238">
        <v>44.376133843983069</v>
      </c>
      <c r="L25" s="421">
        <v>48.294711824123588</v>
      </c>
      <c r="M25" s="111">
        <v>3.9185779801405189</v>
      </c>
      <c r="N25" s="103">
        <v>1.3346171100070094</v>
      </c>
      <c r="O25" s="104">
        <v>-1.7839377058975145</v>
      </c>
      <c r="Q25" s="169"/>
      <c r="R25" s="169"/>
      <c r="S25" s="169"/>
    </row>
    <row r="26" spans="1:19" x14ac:dyDescent="0.35">
      <c r="A26" s="756"/>
      <c r="B26" s="24" t="s">
        <v>31</v>
      </c>
      <c r="C26" s="336">
        <v>197660</v>
      </c>
      <c r="D26" s="96">
        <v>166220</v>
      </c>
      <c r="E26" s="96">
        <v>174730</v>
      </c>
      <c r="F26" s="96">
        <v>140840</v>
      </c>
      <c r="G26" s="343">
        <v>138490</v>
      </c>
      <c r="H26" s="362">
        <v>56.07609025599514</v>
      </c>
      <c r="I26" s="220">
        <v>50.878353988689689</v>
      </c>
      <c r="J26" s="220">
        <v>51.181823384650606</v>
      </c>
      <c r="K26" s="238">
        <v>49.410678784436243</v>
      </c>
      <c r="L26" s="421">
        <v>55.216983175680554</v>
      </c>
      <c r="M26" s="111">
        <v>5.8063043912443106</v>
      </c>
      <c r="N26" s="103">
        <v>4.0351597910299475</v>
      </c>
      <c r="O26" s="104">
        <v>-0.85910708031458682</v>
      </c>
      <c r="Q26" s="169"/>
      <c r="R26" s="169"/>
      <c r="S26" s="169"/>
    </row>
    <row r="27" spans="1:19" x14ac:dyDescent="0.35">
      <c r="A27" s="756"/>
      <c r="B27" s="24" t="s">
        <v>32</v>
      </c>
      <c r="C27" s="336">
        <v>34880</v>
      </c>
      <c r="D27" s="96">
        <v>37280</v>
      </c>
      <c r="E27" s="96">
        <v>52580</v>
      </c>
      <c r="F27" s="96">
        <v>52010</v>
      </c>
      <c r="G27" s="343">
        <v>59610</v>
      </c>
      <c r="H27" s="362">
        <v>64.220183486238525</v>
      </c>
      <c r="I27" s="220">
        <v>56.545064377682401</v>
      </c>
      <c r="J27" s="220">
        <v>57.70254849752758</v>
      </c>
      <c r="K27" s="238">
        <v>57.815804652951357</v>
      </c>
      <c r="L27" s="421">
        <v>58.832410669350779</v>
      </c>
      <c r="M27" s="111">
        <v>1.0166060163994217</v>
      </c>
      <c r="N27" s="103">
        <v>1.1298621718231985</v>
      </c>
      <c r="O27" s="104">
        <v>-5.3877728168877468</v>
      </c>
      <c r="Q27" s="169"/>
      <c r="R27" s="169"/>
      <c r="S27" s="169"/>
    </row>
    <row r="28" spans="1:19" x14ac:dyDescent="0.35">
      <c r="A28" s="756"/>
      <c r="B28" s="24" t="s">
        <v>33</v>
      </c>
      <c r="C28" s="336">
        <v>1700</v>
      </c>
      <c r="D28" s="96">
        <v>10870</v>
      </c>
      <c r="E28" s="96">
        <v>22480</v>
      </c>
      <c r="F28" s="96">
        <v>30460</v>
      </c>
      <c r="G28" s="343">
        <v>39200</v>
      </c>
      <c r="H28" s="362">
        <v>34.117647058823529</v>
      </c>
      <c r="I28" s="220">
        <v>41.030358785648573</v>
      </c>
      <c r="J28" s="220">
        <v>44.083629893238431</v>
      </c>
      <c r="K28" s="238">
        <v>44.911359159553513</v>
      </c>
      <c r="L28" s="421">
        <v>50.076530612244895</v>
      </c>
      <c r="M28" s="111">
        <v>5.1651714526913821</v>
      </c>
      <c r="N28" s="103">
        <v>5.9929007190064638</v>
      </c>
      <c r="O28" s="104">
        <v>15.958883553421366</v>
      </c>
      <c r="Q28" s="169"/>
      <c r="R28" s="169"/>
      <c r="S28" s="169"/>
    </row>
    <row r="29" spans="1:19" x14ac:dyDescent="0.35">
      <c r="A29" s="756"/>
      <c r="B29" s="28" t="s">
        <v>34</v>
      </c>
      <c r="C29" s="337">
        <v>494880</v>
      </c>
      <c r="D29" s="99">
        <v>375760</v>
      </c>
      <c r="E29" s="99">
        <v>393380</v>
      </c>
      <c r="F29" s="99">
        <v>322530</v>
      </c>
      <c r="G29" s="344">
        <v>321440</v>
      </c>
      <c r="H29" s="364">
        <v>53.416989977368253</v>
      </c>
      <c r="I29" s="221">
        <v>49.031296572280176</v>
      </c>
      <c r="J29" s="221">
        <v>50.106766993746504</v>
      </c>
      <c r="K29" s="239">
        <v>48.792360400582893</v>
      </c>
      <c r="L29" s="422">
        <v>53.446988551518167</v>
      </c>
      <c r="M29" s="111">
        <v>4.6546281509352738</v>
      </c>
      <c r="N29" s="103">
        <v>3.3402215577716632</v>
      </c>
      <c r="O29" s="104">
        <v>2.9998574149914248E-2</v>
      </c>
      <c r="Q29" s="169"/>
      <c r="R29" s="169"/>
      <c r="S29" s="169"/>
    </row>
    <row r="30" spans="1:19" x14ac:dyDescent="0.35">
      <c r="A30" s="81"/>
      <c r="B30" s="115"/>
      <c r="C30" s="406"/>
      <c r="D30" s="407"/>
      <c r="E30" s="408"/>
      <c r="F30" s="408"/>
      <c r="G30" s="408"/>
      <c r="J30" s="81"/>
      <c r="K30" s="115"/>
      <c r="L30" s="406"/>
      <c r="M30" s="407"/>
      <c r="N30" s="408"/>
    </row>
    <row r="31" spans="1:19" s="3" customFormat="1" ht="29.5" customHeight="1" x14ac:dyDescent="0.35">
      <c r="A31" s="412"/>
      <c r="B31" s="412"/>
      <c r="C31" s="739" t="s">
        <v>94</v>
      </c>
      <c r="D31" s="740"/>
      <c r="E31" s="740"/>
      <c r="F31" s="740"/>
      <c r="G31" s="744"/>
      <c r="L31" s="322"/>
      <c r="M31" s="759" t="s">
        <v>263</v>
      </c>
      <c r="N31" s="742"/>
      <c r="O31" s="742"/>
    </row>
    <row r="32" spans="1:19" ht="29" x14ac:dyDescent="0.35">
      <c r="A32" s="137"/>
      <c r="B32" s="138"/>
      <c r="C32" s="305" t="s">
        <v>36</v>
      </c>
      <c r="D32" s="306" t="s">
        <v>37</v>
      </c>
      <c r="E32" s="307" t="s">
        <v>12</v>
      </c>
      <c r="F32" s="306" t="s">
        <v>13</v>
      </c>
      <c r="G32" s="308" t="s">
        <v>5</v>
      </c>
      <c r="L32" s="497"/>
      <c r="M32" s="453" t="s">
        <v>233</v>
      </c>
      <c r="N32" s="31" t="s">
        <v>234</v>
      </c>
      <c r="O32" s="31" t="s">
        <v>255</v>
      </c>
    </row>
    <row r="33" spans="1:15" x14ac:dyDescent="0.35">
      <c r="A33" s="755" t="s">
        <v>231</v>
      </c>
      <c r="B33" s="122" t="s">
        <v>30</v>
      </c>
      <c r="C33" s="108">
        <v>23.771340878572801</v>
      </c>
      <c r="D33" s="143">
        <v>28.378462110415764</v>
      </c>
      <c r="E33" s="143">
        <v>28.198342502959818</v>
      </c>
      <c r="F33" s="143">
        <v>31.777867365450511</v>
      </c>
      <c r="G33" s="461">
        <v>28.639334521687466</v>
      </c>
      <c r="H33" s="143"/>
      <c r="L33" s="497"/>
      <c r="M33" s="107">
        <v>-3.1385328437630475</v>
      </c>
      <c r="N33" s="107">
        <v>0.44099201872764837</v>
      </c>
      <c r="O33" s="108">
        <v>4.8679936431146658</v>
      </c>
    </row>
    <row r="34" spans="1:15" x14ac:dyDescent="0.35">
      <c r="A34" s="755"/>
      <c r="B34" s="122" t="s">
        <v>31</v>
      </c>
      <c r="C34" s="108">
        <v>23.287463320853991</v>
      </c>
      <c r="D34" s="143">
        <v>29.093971844543375</v>
      </c>
      <c r="E34" s="143">
        <v>28.815887369083732</v>
      </c>
      <c r="F34" s="143">
        <v>31.873047429707469</v>
      </c>
      <c r="G34" s="461">
        <v>27.005559968228752</v>
      </c>
      <c r="H34" s="143"/>
      <c r="L34" s="497"/>
      <c r="M34" s="107">
        <v>-4.8674874614787145</v>
      </c>
      <c r="N34" s="107">
        <v>-1.8103274008549775</v>
      </c>
      <c r="O34" s="108">
        <v>3.7180966473747636</v>
      </c>
    </row>
    <row r="35" spans="1:15" x14ac:dyDescent="0.35">
      <c r="A35" s="755"/>
      <c r="B35" s="122" t="s">
        <v>32</v>
      </c>
      <c r="C35" s="108">
        <v>7.6548165137614683</v>
      </c>
      <c r="D35" s="143">
        <v>14.216738197424894</v>
      </c>
      <c r="E35" s="143">
        <v>14.587295549638647</v>
      </c>
      <c r="F35" s="143">
        <v>17.015958469525092</v>
      </c>
      <c r="G35" s="461">
        <v>16.977017278980036</v>
      </c>
      <c r="H35" s="143"/>
      <c r="L35" s="497"/>
      <c r="M35" s="107">
        <v>-3.8941190545055404E-2</v>
      </c>
      <c r="N35" s="107">
        <v>2.3897217293413902</v>
      </c>
      <c r="O35" s="108">
        <v>9.3222007652185681</v>
      </c>
    </row>
    <row r="36" spans="1:15" x14ac:dyDescent="0.35">
      <c r="A36" s="755"/>
      <c r="B36" s="122" t="s">
        <v>33</v>
      </c>
      <c r="C36" s="108">
        <v>62.352941176470587</v>
      </c>
      <c r="D36" s="143">
        <v>28.426862925482983</v>
      </c>
      <c r="E36" s="143">
        <v>22.731316725978647</v>
      </c>
      <c r="F36" s="143">
        <v>22.586999343401182</v>
      </c>
      <c r="G36" s="461">
        <v>15.969387755102041</v>
      </c>
      <c r="H36" s="143"/>
      <c r="L36" s="497"/>
      <c r="M36" s="107">
        <v>-6.6176115882991411</v>
      </c>
      <c r="N36" s="107">
        <v>-6.7619289708766068</v>
      </c>
      <c r="O36" s="108">
        <v>-46.383553421368553</v>
      </c>
    </row>
    <row r="37" spans="1:15" x14ac:dyDescent="0.35">
      <c r="A37" s="755"/>
      <c r="B37" s="127" t="s">
        <v>34</v>
      </c>
      <c r="C37" s="462">
        <v>22.571128354348531</v>
      </c>
      <c r="D37" s="463">
        <v>27.288694911645734</v>
      </c>
      <c r="E37" s="463">
        <v>26.338400528750828</v>
      </c>
      <c r="F37" s="463">
        <v>28.570985644746226</v>
      </c>
      <c r="G37" s="464">
        <v>24.225360876057739</v>
      </c>
      <c r="H37" s="463"/>
      <c r="L37" s="497"/>
      <c r="M37" s="107">
        <v>-4.3456247686884888</v>
      </c>
      <c r="N37" s="107">
        <v>-2.1130396526930886</v>
      </c>
      <c r="O37" s="108">
        <v>1.6542325217092091</v>
      </c>
    </row>
    <row r="38" spans="1:15" x14ac:dyDescent="0.35">
      <c r="A38" s="119"/>
      <c r="B38" s="119"/>
      <c r="C38" s="119"/>
      <c r="D38" s="119"/>
      <c r="E38" s="119"/>
      <c r="F38" s="119"/>
      <c r="G38" s="119"/>
      <c r="J38" s="81"/>
      <c r="K38" s="115"/>
      <c r="L38" s="406"/>
      <c r="M38" s="407"/>
      <c r="N38" s="408"/>
      <c r="O38" s="119"/>
    </row>
    <row r="39" spans="1:15" x14ac:dyDescent="0.35">
      <c r="A39" s="119"/>
      <c r="B39" s="119"/>
      <c r="C39" s="119"/>
      <c r="D39" s="119"/>
      <c r="E39" s="119"/>
      <c r="F39" s="119"/>
      <c r="G39" s="119"/>
      <c r="J39" s="81"/>
      <c r="K39" s="115"/>
      <c r="L39" s="406"/>
      <c r="M39" s="407"/>
      <c r="N39" s="408"/>
      <c r="O39" s="119"/>
    </row>
    <row r="40" spans="1:15" x14ac:dyDescent="0.35">
      <c r="A40" s="119" t="s">
        <v>177</v>
      </c>
      <c r="B40" s="119"/>
      <c r="C40" s="119"/>
      <c r="D40" s="119"/>
      <c r="E40" s="119"/>
      <c r="F40" s="119"/>
      <c r="G40" s="119"/>
      <c r="J40" s="81"/>
      <c r="K40" s="115"/>
      <c r="L40" s="406"/>
      <c r="M40" s="407"/>
      <c r="N40" s="408"/>
      <c r="O40" s="119"/>
    </row>
    <row r="41" spans="1:15" x14ac:dyDescent="0.35">
      <c r="A41" s="122" t="s">
        <v>325</v>
      </c>
      <c r="B41" s="122"/>
      <c r="C41" s="171"/>
      <c r="D41" s="129"/>
      <c r="E41" s="171"/>
      <c r="F41" s="129"/>
      <c r="G41" s="171"/>
      <c r="J41" s="81"/>
      <c r="K41" s="116"/>
      <c r="L41" s="409"/>
      <c r="M41" s="410"/>
      <c r="N41" s="411"/>
      <c r="O41" s="119"/>
    </row>
    <row r="42" spans="1:15" x14ac:dyDescent="0.35">
      <c r="A42" s="656" t="s">
        <v>328</v>
      </c>
      <c r="B42" s="122"/>
      <c r="C42" s="171"/>
      <c r="D42" s="129"/>
      <c r="E42" s="171"/>
      <c r="F42" s="129"/>
      <c r="G42" s="171"/>
      <c r="M42" s="119"/>
      <c r="N42" s="119"/>
      <c r="O42" s="119"/>
    </row>
    <row r="43" spans="1:15" x14ac:dyDescent="0.35">
      <c r="A43" s="2" t="s">
        <v>221</v>
      </c>
      <c r="B43" s="122"/>
      <c r="C43" s="171"/>
      <c r="D43" s="129"/>
      <c r="E43" s="171"/>
      <c r="F43" s="129"/>
      <c r="G43" s="171"/>
      <c r="M43" s="119"/>
      <c r="N43" s="119"/>
      <c r="O43" s="119"/>
    </row>
    <row r="44" spans="1:15" x14ac:dyDescent="0.35">
      <c r="A44" s="122"/>
      <c r="B44" s="122"/>
      <c r="C44" s="171"/>
      <c r="D44" s="129"/>
      <c r="E44" s="171"/>
      <c r="F44" s="129"/>
      <c r="G44" s="171"/>
      <c r="M44" s="119"/>
      <c r="N44" s="119"/>
      <c r="O44" s="119"/>
    </row>
    <row r="45" spans="1:15" x14ac:dyDescent="0.35">
      <c r="A45" s="122"/>
      <c r="B45" s="127"/>
      <c r="C45" s="171"/>
      <c r="D45" s="129"/>
      <c r="E45" s="171"/>
      <c r="F45" s="129"/>
      <c r="G45" s="171"/>
      <c r="M45" s="119"/>
      <c r="N45" s="119"/>
      <c r="O45" s="119"/>
    </row>
    <row r="46" spans="1:15" x14ac:dyDescent="0.35">
      <c r="A46" s="119"/>
      <c r="B46" s="119"/>
      <c r="C46" s="119"/>
      <c r="D46" s="119"/>
      <c r="E46" s="119"/>
      <c r="F46" s="119"/>
      <c r="G46" s="119"/>
      <c r="M46" s="119"/>
      <c r="N46" s="119"/>
      <c r="O46" s="119"/>
    </row>
    <row r="47" spans="1:15" x14ac:dyDescent="0.35">
      <c r="A47" s="119"/>
      <c r="B47" s="119"/>
      <c r="C47" s="119"/>
      <c r="D47" s="119"/>
      <c r="E47" s="119"/>
      <c r="F47" s="119"/>
      <c r="G47" s="119"/>
      <c r="M47" s="119"/>
      <c r="N47" s="119"/>
      <c r="O47" s="119"/>
    </row>
    <row r="51" spans="3:7" x14ac:dyDescent="0.35">
      <c r="C51" s="136">
        <v>1.7676767676767676E-2</v>
      </c>
      <c r="D51" s="136">
        <v>2.098849018280298E-2</v>
      </c>
      <c r="E51" s="136">
        <v>2.1604938271604937E-2</v>
      </c>
      <c r="F51" s="136">
        <v>2.3070097604259095E-2</v>
      </c>
      <c r="G51" s="136">
        <v>2.2201665124884366E-2</v>
      </c>
    </row>
    <row r="52" spans="3:7" x14ac:dyDescent="0.35">
      <c r="C52" s="136">
        <v>5.5441478439425054E-2</v>
      </c>
      <c r="D52" s="136">
        <v>6.7826086956521744E-2</v>
      </c>
      <c r="E52" s="136">
        <v>8.9456869009584661E-2</v>
      </c>
      <c r="F52" s="136">
        <v>8.6071987480438178E-2</v>
      </c>
      <c r="G52" s="136">
        <v>7.6124567474048443E-2</v>
      </c>
    </row>
    <row r="53" spans="3:7" x14ac:dyDescent="0.35">
      <c r="C53" s="136">
        <v>0.13333333333333333</v>
      </c>
      <c r="D53" s="136">
        <v>0.1111111111111111</v>
      </c>
      <c r="E53" s="136">
        <v>0.14285714285714285</v>
      </c>
      <c r="F53" s="136">
        <v>0.15789473684210525</v>
      </c>
      <c r="G53" s="136">
        <v>0.18584070796460178</v>
      </c>
    </row>
    <row r="54" spans="3:7" x14ac:dyDescent="0.35">
      <c r="C54" s="136">
        <v>0.21739130434782608</v>
      </c>
      <c r="D54" s="136">
        <v>0.21698113207547171</v>
      </c>
      <c r="E54" s="136">
        <v>0.20873786407766989</v>
      </c>
      <c r="F54" s="136">
        <v>0.24817518248175183</v>
      </c>
      <c r="G54" s="136">
        <v>0.27111111111111114</v>
      </c>
    </row>
    <row r="55" spans="3:7" x14ac:dyDescent="0.35">
      <c r="C55" s="136">
        <v>2.9702970297029702E-2</v>
      </c>
      <c r="D55" s="136">
        <v>4.6757829730921921E-2</v>
      </c>
      <c r="E55" s="136">
        <v>6.4358632933865956E-2</v>
      </c>
      <c r="F55" s="136">
        <v>7.892335766423357E-2</v>
      </c>
      <c r="G55" s="136">
        <v>7.4649298597194394E-2</v>
      </c>
    </row>
    <row r="56" spans="3:7" x14ac:dyDescent="0.35">
      <c r="C56" s="136">
        <v>9.8611437985408334E-2</v>
      </c>
      <c r="D56" s="136">
        <v>8.7243401759530798E-2</v>
      </c>
      <c r="E56" s="136">
        <v>9.2183517417162283E-2</v>
      </c>
      <c r="F56" s="136">
        <v>0.10762070971495055</v>
      </c>
      <c r="G56" s="136">
        <v>0.12368024132730016</v>
      </c>
    </row>
    <row r="57" spans="3:7" x14ac:dyDescent="0.35">
      <c r="C57" s="136">
        <v>5.0552922590837282E-2</v>
      </c>
      <c r="D57" s="136">
        <v>5.2713661883967561E-2</v>
      </c>
      <c r="E57" s="136">
        <v>5.9692493216762135E-2</v>
      </c>
      <c r="F57" s="136">
        <v>6.4736499674690959E-2</v>
      </c>
      <c r="G57" s="136">
        <v>7.3083778966131913E-2</v>
      </c>
    </row>
    <row r="58" spans="3:7" x14ac:dyDescent="0.35">
      <c r="C58" s="136">
        <v>0.19298245614035087</v>
      </c>
      <c r="D58" s="136">
        <v>0.17777777777777778</v>
      </c>
      <c r="E58" s="136">
        <v>0.18848167539267016</v>
      </c>
      <c r="F58" s="136">
        <v>0.18552036199095023</v>
      </c>
      <c r="G58" s="136">
        <v>0.26126126126126126</v>
      </c>
    </row>
    <row r="59" spans="3:7" x14ac:dyDescent="0.35">
      <c r="C59" s="136">
        <v>0.1875</v>
      </c>
      <c r="D59" s="136">
        <v>0.20833333333333334</v>
      </c>
      <c r="E59" s="136">
        <v>0.17037037037037037</v>
      </c>
      <c r="F59" s="136">
        <v>0.17741935483870969</v>
      </c>
      <c r="G59" s="136">
        <v>0.19875776397515527</v>
      </c>
    </row>
    <row r="60" spans="3:7" x14ac:dyDescent="0.35">
      <c r="C60" s="136">
        <v>7.9568172730907633E-2</v>
      </c>
      <c r="D60" s="136">
        <v>7.280130293159609E-2</v>
      </c>
      <c r="E60" s="136">
        <v>7.9039519759879939E-2</v>
      </c>
      <c r="F60" s="136">
        <v>8.807692307692308E-2</v>
      </c>
      <c r="G60" s="136">
        <v>0.10554290053151101</v>
      </c>
    </row>
    <row r="61" spans="3:7" x14ac:dyDescent="0.35">
      <c r="C61" s="136">
        <v>0.23415977961432508</v>
      </c>
      <c r="D61" s="136">
        <v>0.10666666666666667</v>
      </c>
      <c r="E61" s="136">
        <v>7.5187969924812026E-2</v>
      </c>
      <c r="F61" s="136">
        <v>9.8039215686274508E-2</v>
      </c>
      <c r="G61" s="136">
        <v>0.25</v>
      </c>
    </row>
    <row r="62" spans="3:7" x14ac:dyDescent="0.35">
      <c r="C62" s="136">
        <v>0.13445378151260504</v>
      </c>
      <c r="D62" s="136">
        <v>0.20435193945127719</v>
      </c>
      <c r="E62" s="136">
        <v>0.21998166819431714</v>
      </c>
      <c r="F62" s="136">
        <v>0.23294723294723294</v>
      </c>
      <c r="G62" s="136">
        <v>0.30794341675734493</v>
      </c>
    </row>
    <row r="63" spans="3:7" x14ac:dyDescent="0.35">
      <c r="C63" s="136">
        <v>0.12154696132596685</v>
      </c>
      <c r="D63" s="136">
        <v>0.19649122807017544</v>
      </c>
      <c r="E63" s="136">
        <v>0.25055432372505543</v>
      </c>
      <c r="F63" s="136">
        <v>0.29158512720156554</v>
      </c>
      <c r="G63" s="136">
        <v>0.32448377581120946</v>
      </c>
    </row>
    <row r="64" spans="3:7" x14ac:dyDescent="0.35">
      <c r="C64" s="136">
        <v>0.21153846153846154</v>
      </c>
      <c r="D64" s="136">
        <v>0.21374045801526717</v>
      </c>
      <c r="E64" s="136">
        <v>0.21511627906976744</v>
      </c>
      <c r="F64" s="136">
        <v>0.24017467248908297</v>
      </c>
      <c r="G64" s="136">
        <v>0.25833333333333336</v>
      </c>
    </row>
    <row r="65" spans="3:7" x14ac:dyDescent="0.35">
      <c r="C65" s="136">
        <v>0.15837104072398189</v>
      </c>
      <c r="D65" s="136">
        <v>0.18398268398268397</v>
      </c>
      <c r="E65" s="136">
        <v>0.19848413074372334</v>
      </c>
      <c r="F65" s="136">
        <v>0.22764673614920461</v>
      </c>
      <c r="G65" s="136">
        <v>0.30777596519847744</v>
      </c>
    </row>
    <row r="66" spans="3:7" x14ac:dyDescent="0.35">
      <c r="C66" s="136">
        <v>8.5861846352485477E-2</v>
      </c>
      <c r="D66" s="136">
        <v>6.7467248908296945E-2</v>
      </c>
      <c r="E66" s="136">
        <v>6.7918004445542107E-2</v>
      </c>
      <c r="F66" s="136">
        <v>7.6459390862944163E-2</v>
      </c>
      <c r="G66" s="136">
        <v>7.839070924927416E-2</v>
      </c>
    </row>
    <row r="67" spans="3:7" x14ac:dyDescent="0.35">
      <c r="C67" s="136">
        <v>6.8418766290182453E-2</v>
      </c>
      <c r="D67" s="136">
        <v>8.7639520463001247E-2</v>
      </c>
      <c r="E67" s="136">
        <v>9.8132697655939613E-2</v>
      </c>
      <c r="F67" s="136">
        <v>9.688195991091314E-2</v>
      </c>
      <c r="G67" s="136">
        <v>0.13124832932371025</v>
      </c>
    </row>
    <row r="68" spans="3:7" x14ac:dyDescent="0.35">
      <c r="C68" s="136">
        <v>0.13805970149253732</v>
      </c>
      <c r="D68" s="136">
        <v>0.17424242424242425</v>
      </c>
      <c r="E68" s="136">
        <v>0.21744791666666666</v>
      </c>
      <c r="F68" s="136">
        <v>0.24208144796380091</v>
      </c>
      <c r="G68" s="136">
        <v>0.29516288252714706</v>
      </c>
    </row>
    <row r="69" spans="3:7" x14ac:dyDescent="0.35">
      <c r="C69" s="136">
        <v>0.20560747663551401</v>
      </c>
      <c r="D69" s="136">
        <v>0.21359223300970873</v>
      </c>
      <c r="E69" s="136">
        <v>0.20077972709551656</v>
      </c>
      <c r="F69" s="136">
        <v>0.22641509433962265</v>
      </c>
      <c r="G69" s="136">
        <v>0.24760383386581469</v>
      </c>
    </row>
    <row r="70" spans="3:7" x14ac:dyDescent="0.35">
      <c r="C70" s="136">
        <v>8.1043587219189112E-2</v>
      </c>
      <c r="D70" s="136">
        <v>8.6981960019502688E-2</v>
      </c>
      <c r="E70" s="136">
        <v>0.10021712907117009</v>
      </c>
      <c r="F70" s="136">
        <v>0.11351058057514922</v>
      </c>
      <c r="G70" s="136">
        <v>0.14547088656352314</v>
      </c>
    </row>
  </sheetData>
  <mergeCells count="12">
    <mergeCell ref="H2:L2"/>
    <mergeCell ref="A33:A37"/>
    <mergeCell ref="M31:O31"/>
    <mergeCell ref="A25:A29"/>
    <mergeCell ref="M3:O3"/>
    <mergeCell ref="A15:A19"/>
    <mergeCell ref="A20:A24"/>
    <mergeCell ref="A5:A9"/>
    <mergeCell ref="A10:A14"/>
    <mergeCell ref="C3:G3"/>
    <mergeCell ref="H3:L3"/>
    <mergeCell ref="C31:G31"/>
  </mergeCells>
  <hyperlinks>
    <hyperlink ref="A43" location="Contents!A1" display="Back to index" xr:uid="{B48156F1-B6D1-436E-93CC-752CF8F44D51}"/>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iconSet" priority="94" id="{34E62E86-52A6-4E05-B771-9F74DA605B7B}">
            <x14:iconSet iconSet="3Triangles">
              <x14:cfvo type="percent">
                <xm:f>0</xm:f>
              </x14:cfvo>
              <x14:cfvo type="num">
                <xm:f>1.0000000000000001E-5</xm:f>
              </x14:cfvo>
              <x14:cfvo type="num">
                <xm:f>1.0000000000000001E-5</xm:f>
              </x14:cfvo>
            </x14:iconSet>
          </x14:cfRule>
          <xm:sqref>M5</xm:sqref>
        </x14:conditionalFormatting>
        <x14:conditionalFormatting xmlns:xm="http://schemas.microsoft.com/office/excel/2006/main">
          <x14:cfRule type="iconSet" priority="93" id="{F0EF9F08-6266-495C-B084-975A5D6C92E6}">
            <x14:iconSet iconSet="3Triangles">
              <x14:cfvo type="percent">
                <xm:f>0</xm:f>
              </x14:cfvo>
              <x14:cfvo type="num">
                <xm:f>1.0000000000000001E-5</xm:f>
              </x14:cfvo>
              <x14:cfvo type="num">
                <xm:f>1.0000000000000001E-5</xm:f>
              </x14:cfvo>
            </x14:iconSet>
          </x14:cfRule>
          <xm:sqref>N5</xm:sqref>
        </x14:conditionalFormatting>
        <x14:conditionalFormatting xmlns:xm="http://schemas.microsoft.com/office/excel/2006/main">
          <x14:cfRule type="iconSet" priority="92" id="{945AA79C-B086-4A55-BE1E-3D6AA759D563}">
            <x14:iconSet iconSet="3Triangles">
              <x14:cfvo type="percent">
                <xm:f>0</xm:f>
              </x14:cfvo>
              <x14:cfvo type="num">
                <xm:f>1.0000000000000001E-5</xm:f>
              </x14:cfvo>
              <x14:cfvo type="num">
                <xm:f>1.0000000000000001E-5</xm:f>
              </x14:cfvo>
            </x14:iconSet>
          </x14:cfRule>
          <xm:sqref>O5</xm:sqref>
        </x14:conditionalFormatting>
        <x14:conditionalFormatting xmlns:xm="http://schemas.microsoft.com/office/excel/2006/main">
          <x14:cfRule type="iconSet" priority="91" id="{194F30A3-6240-41E0-9D08-9B7040755E5E}">
            <x14:iconSet iconSet="3Triangles">
              <x14:cfvo type="percent">
                <xm:f>0</xm:f>
              </x14:cfvo>
              <x14:cfvo type="num">
                <xm:f>1.0000000000000001E-5</xm:f>
              </x14:cfvo>
              <x14:cfvo type="num">
                <xm:f>1.0000000000000001E-5</xm:f>
              </x14:cfvo>
            </x14:iconSet>
          </x14:cfRule>
          <xm:sqref>M6</xm:sqref>
        </x14:conditionalFormatting>
        <x14:conditionalFormatting xmlns:xm="http://schemas.microsoft.com/office/excel/2006/main">
          <x14:cfRule type="iconSet" priority="90" id="{490DEB0F-C0EE-49B2-9BC7-359B5032B9F9}">
            <x14:iconSet iconSet="3Triangles">
              <x14:cfvo type="percent">
                <xm:f>0</xm:f>
              </x14:cfvo>
              <x14:cfvo type="num">
                <xm:f>1.0000000000000001E-5</xm:f>
              </x14:cfvo>
              <x14:cfvo type="num">
                <xm:f>1.0000000000000001E-5</xm:f>
              </x14:cfvo>
            </x14:iconSet>
          </x14:cfRule>
          <xm:sqref>N6</xm:sqref>
        </x14:conditionalFormatting>
        <x14:conditionalFormatting xmlns:xm="http://schemas.microsoft.com/office/excel/2006/main">
          <x14:cfRule type="iconSet" priority="89" id="{ACBA2423-845D-4FDA-8444-D75690A24B5B}">
            <x14:iconSet iconSet="3Triangles">
              <x14:cfvo type="percent">
                <xm:f>0</xm:f>
              </x14:cfvo>
              <x14:cfvo type="num">
                <xm:f>1.0000000000000001E-5</xm:f>
              </x14:cfvo>
              <x14:cfvo type="num">
                <xm:f>1.0000000000000001E-5</xm:f>
              </x14:cfvo>
            </x14:iconSet>
          </x14:cfRule>
          <xm:sqref>O6</xm:sqref>
        </x14:conditionalFormatting>
        <x14:conditionalFormatting xmlns:xm="http://schemas.microsoft.com/office/excel/2006/main">
          <x14:cfRule type="iconSet" priority="88" id="{35349489-05DD-49FC-AA28-CD5181EDA4F2}">
            <x14:iconSet iconSet="3Triangles">
              <x14:cfvo type="percent">
                <xm:f>0</xm:f>
              </x14:cfvo>
              <x14:cfvo type="num">
                <xm:f>1.0000000000000001E-5</xm:f>
              </x14:cfvo>
              <x14:cfvo type="num">
                <xm:f>1.0000000000000001E-5</xm:f>
              </x14:cfvo>
            </x14:iconSet>
          </x14:cfRule>
          <xm:sqref>M7</xm:sqref>
        </x14:conditionalFormatting>
        <x14:conditionalFormatting xmlns:xm="http://schemas.microsoft.com/office/excel/2006/main">
          <x14:cfRule type="iconSet" priority="87" id="{D38ED608-DF7B-4606-B526-71EB1D609933}">
            <x14:iconSet iconSet="3Triangles">
              <x14:cfvo type="percent">
                <xm:f>0</xm:f>
              </x14:cfvo>
              <x14:cfvo type="num">
                <xm:f>1.0000000000000001E-5</xm:f>
              </x14:cfvo>
              <x14:cfvo type="num">
                <xm:f>1.0000000000000001E-5</xm:f>
              </x14:cfvo>
            </x14:iconSet>
          </x14:cfRule>
          <xm:sqref>N7</xm:sqref>
        </x14:conditionalFormatting>
        <x14:conditionalFormatting xmlns:xm="http://schemas.microsoft.com/office/excel/2006/main">
          <x14:cfRule type="iconSet" priority="86" id="{0AA65A46-5F7A-469B-AA89-D8076C21B52F}">
            <x14:iconSet iconSet="3Triangles">
              <x14:cfvo type="percent">
                <xm:f>0</xm:f>
              </x14:cfvo>
              <x14:cfvo type="num">
                <xm:f>1.0000000000000001E-5</xm:f>
              </x14:cfvo>
              <x14:cfvo type="num">
                <xm:f>1.0000000000000001E-5</xm:f>
              </x14:cfvo>
            </x14:iconSet>
          </x14:cfRule>
          <xm:sqref>O7</xm:sqref>
        </x14:conditionalFormatting>
        <x14:conditionalFormatting xmlns:xm="http://schemas.microsoft.com/office/excel/2006/main">
          <x14:cfRule type="iconSet" priority="85" id="{BE7F2080-CF2A-40B7-AE0A-C785475A1D3F}">
            <x14:iconSet iconSet="3Triangles">
              <x14:cfvo type="percent">
                <xm:f>0</xm:f>
              </x14:cfvo>
              <x14:cfvo type="num">
                <xm:f>1.0000000000000001E-5</xm:f>
              </x14:cfvo>
              <x14:cfvo type="num">
                <xm:f>1.0000000000000001E-5</xm:f>
              </x14:cfvo>
            </x14:iconSet>
          </x14:cfRule>
          <xm:sqref>M8</xm:sqref>
        </x14:conditionalFormatting>
        <x14:conditionalFormatting xmlns:xm="http://schemas.microsoft.com/office/excel/2006/main">
          <x14:cfRule type="iconSet" priority="84" id="{301DEC9D-7AB9-45F4-BD4E-06FE3D00B94F}">
            <x14:iconSet iconSet="3Triangles">
              <x14:cfvo type="percent">
                <xm:f>0</xm:f>
              </x14:cfvo>
              <x14:cfvo type="num">
                <xm:f>1.0000000000000001E-5</xm:f>
              </x14:cfvo>
              <x14:cfvo type="num">
                <xm:f>1.0000000000000001E-5</xm:f>
              </x14:cfvo>
            </x14:iconSet>
          </x14:cfRule>
          <xm:sqref>N8</xm:sqref>
        </x14:conditionalFormatting>
        <x14:conditionalFormatting xmlns:xm="http://schemas.microsoft.com/office/excel/2006/main">
          <x14:cfRule type="iconSet" priority="83" id="{4D30AD21-0028-4701-9949-FC2963251351}">
            <x14:iconSet iconSet="3Triangles">
              <x14:cfvo type="percent">
                <xm:f>0</xm:f>
              </x14:cfvo>
              <x14:cfvo type="num">
                <xm:f>1.0000000000000001E-5</xm:f>
              </x14:cfvo>
              <x14:cfvo type="num">
                <xm:f>1.0000000000000001E-5</xm:f>
              </x14:cfvo>
            </x14:iconSet>
          </x14:cfRule>
          <xm:sqref>O8</xm:sqref>
        </x14:conditionalFormatting>
        <x14:conditionalFormatting xmlns:xm="http://schemas.microsoft.com/office/excel/2006/main">
          <x14:cfRule type="iconSet" priority="82" id="{9504B580-7E75-432A-A4AF-20D03F933760}">
            <x14:iconSet iconSet="3Triangles">
              <x14:cfvo type="percent">
                <xm:f>0</xm:f>
              </x14:cfvo>
              <x14:cfvo type="num">
                <xm:f>1.0000000000000001E-5</xm:f>
              </x14:cfvo>
              <x14:cfvo type="num">
                <xm:f>1.0000000000000001E-5</xm:f>
              </x14:cfvo>
            </x14:iconSet>
          </x14:cfRule>
          <xm:sqref>M9</xm:sqref>
        </x14:conditionalFormatting>
        <x14:conditionalFormatting xmlns:xm="http://schemas.microsoft.com/office/excel/2006/main">
          <x14:cfRule type="iconSet" priority="81" id="{DA850C04-04B0-4F93-AA26-9FFA00A64110}">
            <x14:iconSet iconSet="3Triangles">
              <x14:cfvo type="percent">
                <xm:f>0</xm:f>
              </x14:cfvo>
              <x14:cfvo type="num">
                <xm:f>1.0000000000000001E-5</xm:f>
              </x14:cfvo>
              <x14:cfvo type="num">
                <xm:f>1.0000000000000001E-5</xm:f>
              </x14:cfvo>
            </x14:iconSet>
          </x14:cfRule>
          <xm:sqref>N9</xm:sqref>
        </x14:conditionalFormatting>
        <x14:conditionalFormatting xmlns:xm="http://schemas.microsoft.com/office/excel/2006/main">
          <x14:cfRule type="iconSet" priority="80" id="{7DAFD3B1-6F6C-41EE-A45B-B79361997E53}">
            <x14:iconSet iconSet="3Triangles">
              <x14:cfvo type="percent">
                <xm:f>0</xm:f>
              </x14:cfvo>
              <x14:cfvo type="num">
                <xm:f>1.0000000000000001E-5</xm:f>
              </x14:cfvo>
              <x14:cfvo type="num">
                <xm:f>1.0000000000000001E-5</xm:f>
              </x14:cfvo>
            </x14:iconSet>
          </x14:cfRule>
          <xm:sqref>O9</xm:sqref>
        </x14:conditionalFormatting>
        <x14:conditionalFormatting xmlns:xm="http://schemas.microsoft.com/office/excel/2006/main">
          <x14:cfRule type="iconSet" priority="79" id="{6956B925-FAC2-4380-8E90-0F1F637EE7DD}">
            <x14:iconSet iconSet="3Triangles">
              <x14:cfvo type="percent">
                <xm:f>0</xm:f>
              </x14:cfvo>
              <x14:cfvo type="num">
                <xm:f>1.0000000000000001E-5</xm:f>
              </x14:cfvo>
              <x14:cfvo type="num">
                <xm:f>1.0000000000000001E-5</xm:f>
              </x14:cfvo>
            </x14:iconSet>
          </x14:cfRule>
          <xm:sqref>M15</xm:sqref>
        </x14:conditionalFormatting>
        <x14:conditionalFormatting xmlns:xm="http://schemas.microsoft.com/office/excel/2006/main">
          <x14:cfRule type="iconSet" priority="78" id="{748688C6-410C-4446-998B-AEFFB35F80FF}">
            <x14:iconSet iconSet="3Triangles">
              <x14:cfvo type="percent">
                <xm:f>0</xm:f>
              </x14:cfvo>
              <x14:cfvo type="num">
                <xm:f>1.0000000000000001E-5</xm:f>
              </x14:cfvo>
              <x14:cfvo type="num">
                <xm:f>1.0000000000000001E-5</xm:f>
              </x14:cfvo>
            </x14:iconSet>
          </x14:cfRule>
          <xm:sqref>N15</xm:sqref>
        </x14:conditionalFormatting>
        <x14:conditionalFormatting xmlns:xm="http://schemas.microsoft.com/office/excel/2006/main">
          <x14:cfRule type="iconSet" priority="77" id="{BAA59C1B-3D28-4D72-9CAB-F2780630BE22}">
            <x14:iconSet iconSet="3Triangles">
              <x14:cfvo type="percent">
                <xm:f>0</xm:f>
              </x14:cfvo>
              <x14:cfvo type="num">
                <xm:f>1.0000000000000001E-5</xm:f>
              </x14:cfvo>
              <x14:cfvo type="num">
                <xm:f>1.0000000000000001E-5</xm:f>
              </x14:cfvo>
            </x14:iconSet>
          </x14:cfRule>
          <xm:sqref>O15</xm:sqref>
        </x14:conditionalFormatting>
        <x14:conditionalFormatting xmlns:xm="http://schemas.microsoft.com/office/excel/2006/main">
          <x14:cfRule type="iconSet" priority="76" id="{5E70D98D-0904-4891-81D3-FA37B2F40A4B}">
            <x14:iconSet iconSet="3Triangles">
              <x14:cfvo type="percent">
                <xm:f>0</xm:f>
              </x14:cfvo>
              <x14:cfvo type="num">
                <xm:f>1.0000000000000001E-5</xm:f>
              </x14:cfvo>
              <x14:cfvo type="num">
                <xm:f>1.0000000000000001E-5</xm:f>
              </x14:cfvo>
            </x14:iconSet>
          </x14:cfRule>
          <xm:sqref>M16</xm:sqref>
        </x14:conditionalFormatting>
        <x14:conditionalFormatting xmlns:xm="http://schemas.microsoft.com/office/excel/2006/main">
          <x14:cfRule type="iconSet" priority="75" id="{8E5F9EC1-B0A1-4AD6-9595-FCF40C27BE74}">
            <x14:iconSet iconSet="3Triangles">
              <x14:cfvo type="percent">
                <xm:f>0</xm:f>
              </x14:cfvo>
              <x14:cfvo type="num">
                <xm:f>1.0000000000000001E-5</xm:f>
              </x14:cfvo>
              <x14:cfvo type="num">
                <xm:f>1.0000000000000001E-5</xm:f>
              </x14:cfvo>
            </x14:iconSet>
          </x14:cfRule>
          <xm:sqref>N16</xm:sqref>
        </x14:conditionalFormatting>
        <x14:conditionalFormatting xmlns:xm="http://schemas.microsoft.com/office/excel/2006/main">
          <x14:cfRule type="iconSet" priority="74" id="{448E9D08-1562-4EC1-841B-0B45F6A934AA}">
            <x14:iconSet iconSet="3Triangles">
              <x14:cfvo type="percent">
                <xm:f>0</xm:f>
              </x14:cfvo>
              <x14:cfvo type="num">
                <xm:f>1.0000000000000001E-5</xm:f>
              </x14:cfvo>
              <x14:cfvo type="num">
                <xm:f>1.0000000000000001E-5</xm:f>
              </x14:cfvo>
            </x14:iconSet>
          </x14:cfRule>
          <xm:sqref>O16</xm:sqref>
        </x14:conditionalFormatting>
        <x14:conditionalFormatting xmlns:xm="http://schemas.microsoft.com/office/excel/2006/main">
          <x14:cfRule type="iconSet" priority="73" id="{1FBE498A-CEFC-45A5-85B9-FA51F4046C68}">
            <x14:iconSet iconSet="3Triangles">
              <x14:cfvo type="percent">
                <xm:f>0</xm:f>
              </x14:cfvo>
              <x14:cfvo type="num">
                <xm:f>1.0000000000000001E-5</xm:f>
              </x14:cfvo>
              <x14:cfvo type="num">
                <xm:f>1.0000000000000001E-5</xm:f>
              </x14:cfvo>
            </x14:iconSet>
          </x14:cfRule>
          <xm:sqref>M17</xm:sqref>
        </x14:conditionalFormatting>
        <x14:conditionalFormatting xmlns:xm="http://schemas.microsoft.com/office/excel/2006/main">
          <x14:cfRule type="iconSet" priority="72" id="{761D010E-0D12-4D98-8247-56AF2FDCC802}">
            <x14:iconSet iconSet="3Triangles">
              <x14:cfvo type="percent">
                <xm:f>0</xm:f>
              </x14:cfvo>
              <x14:cfvo type="num">
                <xm:f>1.0000000000000001E-5</xm:f>
              </x14:cfvo>
              <x14:cfvo type="num">
                <xm:f>1.0000000000000001E-5</xm:f>
              </x14:cfvo>
            </x14:iconSet>
          </x14:cfRule>
          <xm:sqref>N17</xm:sqref>
        </x14:conditionalFormatting>
        <x14:conditionalFormatting xmlns:xm="http://schemas.microsoft.com/office/excel/2006/main">
          <x14:cfRule type="iconSet" priority="71" id="{ED6FA42D-EBCF-4A05-BC3E-9AD2E491BE53}">
            <x14:iconSet iconSet="3Triangles">
              <x14:cfvo type="percent">
                <xm:f>0</xm:f>
              </x14:cfvo>
              <x14:cfvo type="num">
                <xm:f>1.0000000000000001E-5</xm:f>
              </x14:cfvo>
              <x14:cfvo type="num">
                <xm:f>1.0000000000000001E-5</xm:f>
              </x14:cfvo>
            </x14:iconSet>
          </x14:cfRule>
          <xm:sqref>O17</xm:sqref>
        </x14:conditionalFormatting>
        <x14:conditionalFormatting xmlns:xm="http://schemas.microsoft.com/office/excel/2006/main">
          <x14:cfRule type="iconSet" priority="70" id="{7277E2AD-EB75-461B-BB01-0A86D97761ED}">
            <x14:iconSet iconSet="3Triangles">
              <x14:cfvo type="percent">
                <xm:f>0</xm:f>
              </x14:cfvo>
              <x14:cfvo type="num">
                <xm:f>1.0000000000000001E-5</xm:f>
              </x14:cfvo>
              <x14:cfvo type="num">
                <xm:f>1.0000000000000001E-5</xm:f>
              </x14:cfvo>
            </x14:iconSet>
          </x14:cfRule>
          <xm:sqref>M18</xm:sqref>
        </x14:conditionalFormatting>
        <x14:conditionalFormatting xmlns:xm="http://schemas.microsoft.com/office/excel/2006/main">
          <x14:cfRule type="iconSet" priority="69" id="{D1A06789-4D5F-444D-A789-95ECD657EC41}">
            <x14:iconSet iconSet="3Triangles">
              <x14:cfvo type="percent">
                <xm:f>0</xm:f>
              </x14:cfvo>
              <x14:cfvo type="num">
                <xm:f>1.0000000000000001E-5</xm:f>
              </x14:cfvo>
              <x14:cfvo type="num">
                <xm:f>1.0000000000000001E-5</xm:f>
              </x14:cfvo>
            </x14:iconSet>
          </x14:cfRule>
          <xm:sqref>N18</xm:sqref>
        </x14:conditionalFormatting>
        <x14:conditionalFormatting xmlns:xm="http://schemas.microsoft.com/office/excel/2006/main">
          <x14:cfRule type="iconSet" priority="68" id="{F76BC090-2998-4D4C-86B7-6646E6D24FC8}">
            <x14:iconSet iconSet="3Triangles">
              <x14:cfvo type="percent">
                <xm:f>0</xm:f>
              </x14:cfvo>
              <x14:cfvo type="num">
                <xm:f>1.0000000000000001E-5</xm:f>
              </x14:cfvo>
              <x14:cfvo type="num">
                <xm:f>1.0000000000000001E-5</xm:f>
              </x14:cfvo>
            </x14:iconSet>
          </x14:cfRule>
          <xm:sqref>O18</xm:sqref>
        </x14:conditionalFormatting>
        <x14:conditionalFormatting xmlns:xm="http://schemas.microsoft.com/office/excel/2006/main">
          <x14:cfRule type="iconSet" priority="67" id="{1BEB55D1-D670-45FE-A776-063228E44EC6}">
            <x14:iconSet iconSet="3Triangles">
              <x14:cfvo type="percent">
                <xm:f>0</xm:f>
              </x14:cfvo>
              <x14:cfvo type="num">
                <xm:f>1.0000000000000001E-5</xm:f>
              </x14:cfvo>
              <x14:cfvo type="num">
                <xm:f>1.0000000000000001E-5</xm:f>
              </x14:cfvo>
            </x14:iconSet>
          </x14:cfRule>
          <xm:sqref>M19</xm:sqref>
        </x14:conditionalFormatting>
        <x14:conditionalFormatting xmlns:xm="http://schemas.microsoft.com/office/excel/2006/main">
          <x14:cfRule type="iconSet" priority="66" id="{4E0955CB-4ED8-4BD0-9591-ADEE194DFBF3}">
            <x14:iconSet iconSet="3Triangles">
              <x14:cfvo type="percent">
                <xm:f>0</xm:f>
              </x14:cfvo>
              <x14:cfvo type="num">
                <xm:f>1.0000000000000001E-5</xm:f>
              </x14:cfvo>
              <x14:cfvo type="num">
                <xm:f>1.0000000000000001E-5</xm:f>
              </x14:cfvo>
            </x14:iconSet>
          </x14:cfRule>
          <xm:sqref>N19</xm:sqref>
        </x14:conditionalFormatting>
        <x14:conditionalFormatting xmlns:xm="http://schemas.microsoft.com/office/excel/2006/main">
          <x14:cfRule type="iconSet" priority="65" id="{44507977-D600-48E8-BB98-1E50C099DAE7}">
            <x14:iconSet iconSet="3Triangles">
              <x14:cfvo type="percent">
                <xm:f>0</xm:f>
              </x14:cfvo>
              <x14:cfvo type="num">
                <xm:f>1.0000000000000001E-5</xm:f>
              </x14:cfvo>
              <x14:cfvo type="num">
                <xm:f>1.0000000000000001E-5</xm:f>
              </x14:cfvo>
            </x14:iconSet>
          </x14:cfRule>
          <xm:sqref>O19</xm:sqref>
        </x14:conditionalFormatting>
        <x14:conditionalFormatting xmlns:xm="http://schemas.microsoft.com/office/excel/2006/main">
          <x14:cfRule type="iconSet" priority="49" id="{FA0D1387-77C8-47A1-96F2-92608A370D7D}">
            <x14:iconSet iconSet="3Triangles">
              <x14:cfvo type="percent">
                <xm:f>0</xm:f>
              </x14:cfvo>
              <x14:cfvo type="num">
                <xm:f>1.0000000000000001E-5</xm:f>
              </x14:cfvo>
              <x14:cfvo type="num">
                <xm:f>1.0000000000000001E-5</xm:f>
              </x14:cfvo>
            </x14:iconSet>
          </x14:cfRule>
          <xm:sqref>M10</xm:sqref>
        </x14:conditionalFormatting>
        <x14:conditionalFormatting xmlns:xm="http://schemas.microsoft.com/office/excel/2006/main">
          <x14:cfRule type="iconSet" priority="48" id="{F9BE732F-1EB6-4DCA-8873-8D2C2526C94D}">
            <x14:iconSet iconSet="3Triangles">
              <x14:cfvo type="percent">
                <xm:f>0</xm:f>
              </x14:cfvo>
              <x14:cfvo type="num">
                <xm:f>1.0000000000000001E-5</xm:f>
              </x14:cfvo>
              <x14:cfvo type="num">
                <xm:f>1.0000000000000001E-5</xm:f>
              </x14:cfvo>
            </x14:iconSet>
          </x14:cfRule>
          <xm:sqref>N10</xm:sqref>
        </x14:conditionalFormatting>
        <x14:conditionalFormatting xmlns:xm="http://schemas.microsoft.com/office/excel/2006/main">
          <x14:cfRule type="iconSet" priority="47" id="{04B60E8C-0563-457F-95E1-2C64FCD0317C}">
            <x14:iconSet iconSet="3Triangles">
              <x14:cfvo type="percent">
                <xm:f>0</xm:f>
              </x14:cfvo>
              <x14:cfvo type="num">
                <xm:f>1.0000000000000001E-5</xm:f>
              </x14:cfvo>
              <x14:cfvo type="num">
                <xm:f>1.0000000000000001E-5</xm:f>
              </x14:cfvo>
            </x14:iconSet>
          </x14:cfRule>
          <xm:sqref>O10</xm:sqref>
        </x14:conditionalFormatting>
        <x14:conditionalFormatting xmlns:xm="http://schemas.microsoft.com/office/excel/2006/main">
          <x14:cfRule type="iconSet" priority="46" id="{DC73A1D9-2F40-420C-A051-6D5D074F5BC7}">
            <x14:iconSet iconSet="3Triangles">
              <x14:cfvo type="percent">
                <xm:f>0</xm:f>
              </x14:cfvo>
              <x14:cfvo type="num">
                <xm:f>1.0000000000000001E-5</xm:f>
              </x14:cfvo>
              <x14:cfvo type="num">
                <xm:f>1.0000000000000001E-5</xm:f>
              </x14:cfvo>
            </x14:iconSet>
          </x14:cfRule>
          <xm:sqref>M11</xm:sqref>
        </x14:conditionalFormatting>
        <x14:conditionalFormatting xmlns:xm="http://schemas.microsoft.com/office/excel/2006/main">
          <x14:cfRule type="iconSet" priority="45" id="{B10C72E3-E707-4E21-87FB-63DD5CF7DDCE}">
            <x14:iconSet iconSet="3Triangles">
              <x14:cfvo type="percent">
                <xm:f>0</xm:f>
              </x14:cfvo>
              <x14:cfvo type="num">
                <xm:f>1.0000000000000001E-5</xm:f>
              </x14:cfvo>
              <x14:cfvo type="num">
                <xm:f>1.0000000000000001E-5</xm:f>
              </x14:cfvo>
            </x14:iconSet>
          </x14:cfRule>
          <xm:sqref>N11</xm:sqref>
        </x14:conditionalFormatting>
        <x14:conditionalFormatting xmlns:xm="http://schemas.microsoft.com/office/excel/2006/main">
          <x14:cfRule type="iconSet" priority="44" id="{B83290A3-BAB1-4BC3-B9C8-7A41C37FC1F6}">
            <x14:iconSet iconSet="3Triangles">
              <x14:cfvo type="percent">
                <xm:f>0</xm:f>
              </x14:cfvo>
              <x14:cfvo type="num">
                <xm:f>1.0000000000000001E-5</xm:f>
              </x14:cfvo>
              <x14:cfvo type="num">
                <xm:f>1.0000000000000001E-5</xm:f>
              </x14:cfvo>
            </x14:iconSet>
          </x14:cfRule>
          <xm:sqref>O11</xm:sqref>
        </x14:conditionalFormatting>
        <x14:conditionalFormatting xmlns:xm="http://schemas.microsoft.com/office/excel/2006/main">
          <x14:cfRule type="iconSet" priority="43" id="{7D831B13-AD9A-49A4-9ECA-4B78F5CCC586}">
            <x14:iconSet iconSet="3Triangles">
              <x14:cfvo type="percent">
                <xm:f>0</xm:f>
              </x14:cfvo>
              <x14:cfvo type="num">
                <xm:f>1.0000000000000001E-5</xm:f>
              </x14:cfvo>
              <x14:cfvo type="num">
                <xm:f>1.0000000000000001E-5</xm:f>
              </x14:cfvo>
            </x14:iconSet>
          </x14:cfRule>
          <xm:sqref>M12</xm:sqref>
        </x14:conditionalFormatting>
        <x14:conditionalFormatting xmlns:xm="http://schemas.microsoft.com/office/excel/2006/main">
          <x14:cfRule type="iconSet" priority="42" id="{490BAA54-1D67-4548-93B9-1BDAB3CC7B7D}">
            <x14:iconSet iconSet="3Triangles">
              <x14:cfvo type="percent">
                <xm:f>0</xm:f>
              </x14:cfvo>
              <x14:cfvo type="num">
                <xm:f>1.0000000000000001E-5</xm:f>
              </x14:cfvo>
              <x14:cfvo type="num">
                <xm:f>1.0000000000000001E-5</xm:f>
              </x14:cfvo>
            </x14:iconSet>
          </x14:cfRule>
          <xm:sqref>N12</xm:sqref>
        </x14:conditionalFormatting>
        <x14:conditionalFormatting xmlns:xm="http://schemas.microsoft.com/office/excel/2006/main">
          <x14:cfRule type="iconSet" priority="41" id="{AA0EE44B-A4C4-4628-B1D3-55D50439854C}">
            <x14:iconSet iconSet="3Triangles">
              <x14:cfvo type="percent">
                <xm:f>0</xm:f>
              </x14:cfvo>
              <x14:cfvo type="num">
                <xm:f>1.0000000000000001E-5</xm:f>
              </x14:cfvo>
              <x14:cfvo type="num">
                <xm:f>1.0000000000000001E-5</xm:f>
              </x14:cfvo>
            </x14:iconSet>
          </x14:cfRule>
          <xm:sqref>O12</xm:sqref>
        </x14:conditionalFormatting>
        <x14:conditionalFormatting xmlns:xm="http://schemas.microsoft.com/office/excel/2006/main">
          <x14:cfRule type="iconSet" priority="40" id="{C92FF7D7-D444-4D68-A83D-FF9CA453AF41}">
            <x14:iconSet iconSet="3Triangles">
              <x14:cfvo type="percent">
                <xm:f>0</xm:f>
              </x14:cfvo>
              <x14:cfvo type="num">
                <xm:f>1.0000000000000001E-5</xm:f>
              </x14:cfvo>
              <x14:cfvo type="num">
                <xm:f>1.0000000000000001E-5</xm:f>
              </x14:cfvo>
            </x14:iconSet>
          </x14:cfRule>
          <xm:sqref>M13</xm:sqref>
        </x14:conditionalFormatting>
        <x14:conditionalFormatting xmlns:xm="http://schemas.microsoft.com/office/excel/2006/main">
          <x14:cfRule type="iconSet" priority="39" id="{00EA1C25-3DC5-42D3-B1DF-E1648729138A}">
            <x14:iconSet iconSet="3Triangles">
              <x14:cfvo type="percent">
                <xm:f>0</xm:f>
              </x14:cfvo>
              <x14:cfvo type="num">
                <xm:f>1.0000000000000001E-5</xm:f>
              </x14:cfvo>
              <x14:cfvo type="num">
                <xm:f>1.0000000000000001E-5</xm:f>
              </x14:cfvo>
            </x14:iconSet>
          </x14:cfRule>
          <xm:sqref>N13</xm:sqref>
        </x14:conditionalFormatting>
        <x14:conditionalFormatting xmlns:xm="http://schemas.microsoft.com/office/excel/2006/main">
          <x14:cfRule type="iconSet" priority="38" id="{B75BF48A-0499-4966-881B-43BF35014F77}">
            <x14:iconSet iconSet="3Triangles">
              <x14:cfvo type="percent">
                <xm:f>0</xm:f>
              </x14:cfvo>
              <x14:cfvo type="num">
                <xm:f>1.0000000000000001E-5</xm:f>
              </x14:cfvo>
              <x14:cfvo type="num">
                <xm:f>1.0000000000000001E-5</xm:f>
              </x14:cfvo>
            </x14:iconSet>
          </x14:cfRule>
          <xm:sqref>O13</xm:sqref>
        </x14:conditionalFormatting>
        <x14:conditionalFormatting xmlns:xm="http://schemas.microsoft.com/office/excel/2006/main">
          <x14:cfRule type="iconSet" priority="37" id="{AEE24984-91D7-4542-85C4-4AB87E0306EB}">
            <x14:iconSet iconSet="3Triangles">
              <x14:cfvo type="percent">
                <xm:f>0</xm:f>
              </x14:cfvo>
              <x14:cfvo type="num">
                <xm:f>1.0000000000000001E-5</xm:f>
              </x14:cfvo>
              <x14:cfvo type="num">
                <xm:f>1.0000000000000001E-5</xm:f>
              </x14:cfvo>
            </x14:iconSet>
          </x14:cfRule>
          <xm:sqref>M14</xm:sqref>
        </x14:conditionalFormatting>
        <x14:conditionalFormatting xmlns:xm="http://schemas.microsoft.com/office/excel/2006/main">
          <x14:cfRule type="iconSet" priority="36" id="{DF7C46B0-A74F-4A72-B419-631D5B3B4AA6}">
            <x14:iconSet iconSet="3Triangles">
              <x14:cfvo type="percent">
                <xm:f>0</xm:f>
              </x14:cfvo>
              <x14:cfvo type="num">
                <xm:f>1.0000000000000001E-5</xm:f>
              </x14:cfvo>
              <x14:cfvo type="num">
                <xm:f>1.0000000000000001E-5</xm:f>
              </x14:cfvo>
            </x14:iconSet>
          </x14:cfRule>
          <xm:sqref>N14</xm:sqref>
        </x14:conditionalFormatting>
        <x14:conditionalFormatting xmlns:xm="http://schemas.microsoft.com/office/excel/2006/main">
          <x14:cfRule type="iconSet" priority="35" id="{A110D3F5-0ED7-4479-A6BC-8A21A0F119C9}">
            <x14:iconSet iconSet="3Triangles">
              <x14:cfvo type="percent">
                <xm:f>0</xm:f>
              </x14:cfvo>
              <x14:cfvo type="num">
                <xm:f>1.0000000000000001E-5</xm:f>
              </x14:cfvo>
              <x14:cfvo type="num">
                <xm:f>1.0000000000000001E-5</xm:f>
              </x14:cfvo>
            </x14:iconSet>
          </x14:cfRule>
          <xm:sqref>O14</xm:sqref>
        </x14:conditionalFormatting>
        <x14:conditionalFormatting xmlns:xm="http://schemas.microsoft.com/office/excel/2006/main">
          <x14:cfRule type="iconSet" priority="34" id="{5DDDBF4D-ACE7-4A89-A0B9-098A544E5DB5}">
            <x14:iconSet iconSet="3Triangles">
              <x14:cfvo type="percent">
                <xm:f>0</xm:f>
              </x14:cfvo>
              <x14:cfvo type="num">
                <xm:f>1.0000000000000001E-5</xm:f>
              </x14:cfvo>
              <x14:cfvo type="num">
                <xm:f>1.0000000000000001E-5</xm:f>
              </x14:cfvo>
            </x14:iconSet>
          </x14:cfRule>
          <xm:sqref>M20</xm:sqref>
        </x14:conditionalFormatting>
        <x14:conditionalFormatting xmlns:xm="http://schemas.microsoft.com/office/excel/2006/main">
          <x14:cfRule type="iconSet" priority="33" id="{1476679E-5EE3-4DD0-9FC7-0958E9241D23}">
            <x14:iconSet iconSet="3Triangles">
              <x14:cfvo type="percent">
                <xm:f>0</xm:f>
              </x14:cfvo>
              <x14:cfvo type="num">
                <xm:f>1.0000000000000001E-5</xm:f>
              </x14:cfvo>
              <x14:cfvo type="num">
                <xm:f>1.0000000000000001E-5</xm:f>
              </x14:cfvo>
            </x14:iconSet>
          </x14:cfRule>
          <xm:sqref>N20</xm:sqref>
        </x14:conditionalFormatting>
        <x14:conditionalFormatting xmlns:xm="http://schemas.microsoft.com/office/excel/2006/main">
          <x14:cfRule type="iconSet" priority="32" id="{AA053606-1750-4013-8BA3-ED1CE01E2B45}">
            <x14:iconSet iconSet="3Triangles">
              <x14:cfvo type="percent">
                <xm:f>0</xm:f>
              </x14:cfvo>
              <x14:cfvo type="num">
                <xm:f>1.0000000000000001E-5</xm:f>
              </x14:cfvo>
              <x14:cfvo type="num">
                <xm:f>1.0000000000000001E-5</xm:f>
              </x14:cfvo>
            </x14:iconSet>
          </x14:cfRule>
          <xm:sqref>O20</xm:sqref>
        </x14:conditionalFormatting>
        <x14:conditionalFormatting xmlns:xm="http://schemas.microsoft.com/office/excel/2006/main">
          <x14:cfRule type="iconSet" priority="31" id="{AB83E15D-99F9-4F86-8C45-3B7C3A8C6B46}">
            <x14:iconSet iconSet="3Triangles">
              <x14:cfvo type="percent">
                <xm:f>0</xm:f>
              </x14:cfvo>
              <x14:cfvo type="num">
                <xm:f>1.0000000000000001E-5</xm:f>
              </x14:cfvo>
              <x14:cfvo type="num">
                <xm:f>1.0000000000000001E-5</xm:f>
              </x14:cfvo>
            </x14:iconSet>
          </x14:cfRule>
          <xm:sqref>M21</xm:sqref>
        </x14:conditionalFormatting>
        <x14:conditionalFormatting xmlns:xm="http://schemas.microsoft.com/office/excel/2006/main">
          <x14:cfRule type="iconSet" priority="30" id="{79E4BEB9-EC0D-469D-97F9-BEEA6D2828A9}">
            <x14:iconSet iconSet="3Triangles">
              <x14:cfvo type="percent">
                <xm:f>0</xm:f>
              </x14:cfvo>
              <x14:cfvo type="num">
                <xm:f>1.0000000000000001E-5</xm:f>
              </x14:cfvo>
              <x14:cfvo type="num">
                <xm:f>1.0000000000000001E-5</xm:f>
              </x14:cfvo>
            </x14:iconSet>
          </x14:cfRule>
          <xm:sqref>N21</xm:sqref>
        </x14:conditionalFormatting>
        <x14:conditionalFormatting xmlns:xm="http://schemas.microsoft.com/office/excel/2006/main">
          <x14:cfRule type="iconSet" priority="29" id="{9EBC838B-8361-4057-B49A-FB982C48E54D}">
            <x14:iconSet iconSet="3Triangles">
              <x14:cfvo type="percent">
                <xm:f>0</xm:f>
              </x14:cfvo>
              <x14:cfvo type="num">
                <xm:f>1.0000000000000001E-5</xm:f>
              </x14:cfvo>
              <x14:cfvo type="num">
                <xm:f>1.0000000000000001E-5</xm:f>
              </x14:cfvo>
            </x14:iconSet>
          </x14:cfRule>
          <xm:sqref>O21</xm:sqref>
        </x14:conditionalFormatting>
        <x14:conditionalFormatting xmlns:xm="http://schemas.microsoft.com/office/excel/2006/main">
          <x14:cfRule type="iconSet" priority="28" id="{DA38DD6A-B4CA-4357-9AFD-66C7B46AB2D3}">
            <x14:iconSet iconSet="3Triangles">
              <x14:cfvo type="percent">
                <xm:f>0</xm:f>
              </x14:cfvo>
              <x14:cfvo type="num">
                <xm:f>1.0000000000000001E-5</xm:f>
              </x14:cfvo>
              <x14:cfvo type="num">
                <xm:f>1.0000000000000001E-5</xm:f>
              </x14:cfvo>
            </x14:iconSet>
          </x14:cfRule>
          <xm:sqref>M22</xm:sqref>
        </x14:conditionalFormatting>
        <x14:conditionalFormatting xmlns:xm="http://schemas.microsoft.com/office/excel/2006/main">
          <x14:cfRule type="iconSet" priority="27" id="{D5ACE37F-9DCF-4B31-999A-2FCC9EB0C918}">
            <x14:iconSet iconSet="3Triangles">
              <x14:cfvo type="percent">
                <xm:f>0</xm:f>
              </x14:cfvo>
              <x14:cfvo type="num">
                <xm:f>1.0000000000000001E-5</xm:f>
              </x14:cfvo>
              <x14:cfvo type="num">
                <xm:f>1.0000000000000001E-5</xm:f>
              </x14:cfvo>
            </x14:iconSet>
          </x14:cfRule>
          <xm:sqref>N22</xm:sqref>
        </x14:conditionalFormatting>
        <x14:conditionalFormatting xmlns:xm="http://schemas.microsoft.com/office/excel/2006/main">
          <x14:cfRule type="iconSet" priority="26" id="{6357FF82-9E4E-4A88-921E-BE7DC83FFAC0}">
            <x14:iconSet iconSet="3Triangles">
              <x14:cfvo type="percent">
                <xm:f>0</xm:f>
              </x14:cfvo>
              <x14:cfvo type="num">
                <xm:f>1.0000000000000001E-5</xm:f>
              </x14:cfvo>
              <x14:cfvo type="num">
                <xm:f>1.0000000000000001E-5</xm:f>
              </x14:cfvo>
            </x14:iconSet>
          </x14:cfRule>
          <xm:sqref>O22</xm:sqref>
        </x14:conditionalFormatting>
        <x14:conditionalFormatting xmlns:xm="http://schemas.microsoft.com/office/excel/2006/main">
          <x14:cfRule type="iconSet" priority="25" id="{1F4AE262-0783-40DA-8FFA-58E594B98280}">
            <x14:iconSet iconSet="3Triangles">
              <x14:cfvo type="percent">
                <xm:f>0</xm:f>
              </x14:cfvo>
              <x14:cfvo type="num">
                <xm:f>1.0000000000000001E-5</xm:f>
              </x14:cfvo>
              <x14:cfvo type="num">
                <xm:f>1.0000000000000001E-5</xm:f>
              </x14:cfvo>
            </x14:iconSet>
          </x14:cfRule>
          <xm:sqref>M23</xm:sqref>
        </x14:conditionalFormatting>
        <x14:conditionalFormatting xmlns:xm="http://schemas.microsoft.com/office/excel/2006/main">
          <x14:cfRule type="iconSet" priority="24" id="{A65DA198-3209-4F33-AD2E-F79539EAB3CD}">
            <x14:iconSet iconSet="3Triangles">
              <x14:cfvo type="percent">
                <xm:f>0</xm:f>
              </x14:cfvo>
              <x14:cfvo type="num">
                <xm:f>1.0000000000000001E-5</xm:f>
              </x14:cfvo>
              <x14:cfvo type="num">
                <xm:f>1.0000000000000001E-5</xm:f>
              </x14:cfvo>
            </x14:iconSet>
          </x14:cfRule>
          <xm:sqref>N23</xm:sqref>
        </x14:conditionalFormatting>
        <x14:conditionalFormatting xmlns:xm="http://schemas.microsoft.com/office/excel/2006/main">
          <x14:cfRule type="iconSet" priority="23" id="{CD2C1591-0D96-47F4-8E9B-3F05F181AA88}">
            <x14:iconSet iconSet="3Triangles">
              <x14:cfvo type="percent">
                <xm:f>0</xm:f>
              </x14:cfvo>
              <x14:cfvo type="num">
                <xm:f>1.0000000000000001E-5</xm:f>
              </x14:cfvo>
              <x14:cfvo type="num">
                <xm:f>1.0000000000000001E-5</xm:f>
              </x14:cfvo>
            </x14:iconSet>
          </x14:cfRule>
          <xm:sqref>O23</xm:sqref>
        </x14:conditionalFormatting>
        <x14:conditionalFormatting xmlns:xm="http://schemas.microsoft.com/office/excel/2006/main">
          <x14:cfRule type="iconSet" priority="22" id="{BA4895DA-26DD-4E6F-BA4A-76E0F267B152}">
            <x14:iconSet iconSet="3Triangles">
              <x14:cfvo type="percent">
                <xm:f>0</xm:f>
              </x14:cfvo>
              <x14:cfvo type="num">
                <xm:f>1.0000000000000001E-5</xm:f>
              </x14:cfvo>
              <x14:cfvo type="num">
                <xm:f>1.0000000000000001E-5</xm:f>
              </x14:cfvo>
            </x14:iconSet>
          </x14:cfRule>
          <xm:sqref>M24</xm:sqref>
        </x14:conditionalFormatting>
        <x14:conditionalFormatting xmlns:xm="http://schemas.microsoft.com/office/excel/2006/main">
          <x14:cfRule type="iconSet" priority="21" id="{97CE7283-69DD-410D-8D80-79102DD090DB}">
            <x14:iconSet iconSet="3Triangles">
              <x14:cfvo type="percent">
                <xm:f>0</xm:f>
              </x14:cfvo>
              <x14:cfvo type="num">
                <xm:f>1.0000000000000001E-5</xm:f>
              </x14:cfvo>
              <x14:cfvo type="num">
                <xm:f>1.0000000000000001E-5</xm:f>
              </x14:cfvo>
            </x14:iconSet>
          </x14:cfRule>
          <xm:sqref>N24</xm:sqref>
        </x14:conditionalFormatting>
        <x14:conditionalFormatting xmlns:xm="http://schemas.microsoft.com/office/excel/2006/main">
          <x14:cfRule type="iconSet" priority="20" id="{54C32AC5-3DE5-4550-8021-F3A2E4EAEBA4}">
            <x14:iconSet iconSet="3Triangles">
              <x14:cfvo type="percent">
                <xm:f>0</xm:f>
              </x14:cfvo>
              <x14:cfvo type="num">
                <xm:f>1.0000000000000001E-5</xm:f>
              </x14:cfvo>
              <x14:cfvo type="num">
                <xm:f>1.0000000000000001E-5</xm:f>
              </x14:cfvo>
            </x14:iconSet>
          </x14:cfRule>
          <xm:sqref>O24</xm:sqref>
        </x14:conditionalFormatting>
        <x14:conditionalFormatting xmlns:xm="http://schemas.microsoft.com/office/excel/2006/main">
          <x14:cfRule type="iconSet" priority="19" id="{130F6BF4-0DAB-4165-B781-43950B47CDC2}">
            <x14:iconSet iconSet="3Triangles">
              <x14:cfvo type="percent">
                <xm:f>0</xm:f>
              </x14:cfvo>
              <x14:cfvo type="num">
                <xm:f>1.0000000000000001E-5</xm:f>
              </x14:cfvo>
              <x14:cfvo type="num">
                <xm:f>1.0000000000000001E-5</xm:f>
              </x14:cfvo>
            </x14:iconSet>
          </x14:cfRule>
          <xm:sqref>M25:M29</xm:sqref>
        </x14:conditionalFormatting>
        <x14:conditionalFormatting xmlns:xm="http://schemas.microsoft.com/office/excel/2006/main">
          <x14:cfRule type="iconSet" priority="18" id="{9EFA97E9-CD99-4F12-AF11-692200BECC6C}">
            <x14:iconSet iconSet="3Triangles">
              <x14:cfvo type="percent">
                <xm:f>0</xm:f>
              </x14:cfvo>
              <x14:cfvo type="num">
                <xm:f>1.0000000000000001E-5</xm:f>
              </x14:cfvo>
              <x14:cfvo type="num">
                <xm:f>1.0000000000000001E-5</xm:f>
              </x14:cfvo>
            </x14:iconSet>
          </x14:cfRule>
          <xm:sqref>N25:N29</xm:sqref>
        </x14:conditionalFormatting>
        <x14:conditionalFormatting xmlns:xm="http://schemas.microsoft.com/office/excel/2006/main">
          <x14:cfRule type="iconSet" priority="17" id="{0504A8A6-F698-4916-B6FB-1F0BD038F07C}">
            <x14:iconSet iconSet="3Triangles">
              <x14:cfvo type="percent">
                <xm:f>0</xm:f>
              </x14:cfvo>
              <x14:cfvo type="num">
                <xm:f>1.0000000000000001E-5</xm:f>
              </x14:cfvo>
              <x14:cfvo type="num">
                <xm:f>1.0000000000000001E-5</xm:f>
              </x14:cfvo>
            </x14:iconSet>
          </x14:cfRule>
          <xm:sqref>O25:O29</xm:sqref>
        </x14:conditionalFormatting>
        <x14:conditionalFormatting xmlns:xm="http://schemas.microsoft.com/office/excel/2006/main">
          <x14:cfRule type="iconSet" priority="3" id="{C9273E97-9334-428B-A6E1-6BB3DC38A874}">
            <x14:iconSet iconSet="3Triangles">
              <x14:cfvo type="percent">
                <xm:f>0</xm:f>
              </x14:cfvo>
              <x14:cfvo type="num">
                <xm:f>1.0000000000000001E-5</xm:f>
              </x14:cfvo>
              <x14:cfvo type="num">
                <xm:f>1.0000000000000001E-5</xm:f>
              </x14:cfvo>
            </x14:iconSet>
          </x14:cfRule>
          <xm:sqref>M33:M37</xm:sqref>
        </x14:conditionalFormatting>
        <x14:conditionalFormatting xmlns:xm="http://schemas.microsoft.com/office/excel/2006/main">
          <x14:cfRule type="iconSet" priority="2" id="{DCEA33CA-69BA-4BC6-BDEA-26A7F0C5BD80}">
            <x14:iconSet iconSet="3Triangles">
              <x14:cfvo type="percent">
                <xm:f>0</xm:f>
              </x14:cfvo>
              <x14:cfvo type="num">
                <xm:f>1.0000000000000001E-5</xm:f>
              </x14:cfvo>
              <x14:cfvo type="num">
                <xm:f>1.0000000000000001E-5</xm:f>
              </x14:cfvo>
            </x14:iconSet>
          </x14:cfRule>
          <xm:sqref>N33:N37</xm:sqref>
        </x14:conditionalFormatting>
        <x14:conditionalFormatting xmlns:xm="http://schemas.microsoft.com/office/excel/2006/main">
          <x14:cfRule type="iconSet" priority="1" id="{5203007C-4B78-4C46-BC27-404D5CF85D1A}">
            <x14:iconSet iconSet="3Triangles">
              <x14:cfvo type="percent">
                <xm:f>0</xm:f>
              </x14:cfvo>
              <x14:cfvo type="num">
                <xm:f>1.0000000000000001E-5</xm:f>
              </x14:cfvo>
              <x14:cfvo type="num">
                <xm:f>1.0000000000000001E-5</xm:f>
              </x14:cfvo>
            </x14:iconSet>
          </x14:cfRule>
          <xm:sqref>O33:O37</xm:sqref>
        </x14:conditionalFormatting>
        <x14:conditionalFormatting xmlns:xm="http://schemas.microsoft.com/office/excel/2006/main">
          <x14:cfRule type="iconSet" priority="4" id="{D03640B0-C43F-454A-8D00-2A36D4FA7553}">
            <x14:iconSet iconSet="3Triangles">
              <x14:cfvo type="percent">
                <xm:f>0</xm:f>
              </x14:cfvo>
              <x14:cfvo type="num">
                <xm:f>1.0000000000000001E-5</xm:f>
              </x14:cfvo>
              <x14:cfvo type="num">
                <xm:f>1.0000000000000001E-5</xm:f>
              </x14:cfvo>
            </x14:iconSet>
          </x14:cfRule>
          <xm:sqref>M31</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E7037-D9A0-43EB-9BE8-107B992D408F}">
  <sheetPr>
    <tabColor rgb="FF00B050"/>
  </sheetPr>
  <dimension ref="A1:X62"/>
  <sheetViews>
    <sheetView zoomScaleNormal="100" workbookViewId="0">
      <pane xSplit="2" ySplit="4" topLeftCell="C5" activePane="bottomRight" state="frozen"/>
      <selection pane="topRight"/>
      <selection pane="bottomLeft"/>
      <selection pane="bottomRight"/>
    </sheetView>
  </sheetViews>
  <sheetFormatPr defaultRowHeight="14.5" x14ac:dyDescent="0.35"/>
  <cols>
    <col min="1" max="1" width="21.26953125" style="20" customWidth="1"/>
    <col min="2" max="2" width="25.81640625" style="20" customWidth="1"/>
    <col min="3" max="4" width="10.90625" style="20" customWidth="1"/>
    <col min="5" max="10" width="10.90625" style="119" customWidth="1"/>
    <col min="11" max="13" width="13.36328125" style="119" customWidth="1"/>
    <col min="14" max="14" width="34.453125" style="119" bestFit="1" customWidth="1"/>
    <col min="15" max="16384" width="8.7265625" style="119"/>
  </cols>
  <sheetData>
    <row r="1" spans="1:24" s="193" customFormat="1" x14ac:dyDescent="0.35">
      <c r="A1" s="19" t="s">
        <v>362</v>
      </c>
      <c r="J1" s="531"/>
      <c r="K1" s="531"/>
      <c r="L1" s="531"/>
      <c r="M1" s="531"/>
      <c r="N1" s="531"/>
      <c r="O1" s="531"/>
      <c r="P1" s="531"/>
      <c r="Q1" s="531"/>
    </row>
    <row r="2" spans="1:24" s="20" customFormat="1" x14ac:dyDescent="0.35"/>
    <row r="3" spans="1:24" s="3" customFormat="1" ht="31" customHeight="1" x14ac:dyDescent="0.35">
      <c r="C3" s="739" t="s">
        <v>45</v>
      </c>
      <c r="D3" s="740"/>
      <c r="E3" s="740"/>
      <c r="F3" s="744"/>
      <c r="G3" s="759" t="s">
        <v>82</v>
      </c>
      <c r="H3" s="742"/>
      <c r="I3" s="742"/>
      <c r="J3" s="743"/>
      <c r="K3" s="740" t="s">
        <v>230</v>
      </c>
      <c r="L3" s="740"/>
      <c r="M3" s="740"/>
    </row>
    <row r="4" spans="1:24" s="20" customFormat="1" ht="29" x14ac:dyDescent="0.35">
      <c r="A4" s="552" t="s">
        <v>111</v>
      </c>
      <c r="B4" s="553" t="s">
        <v>22</v>
      </c>
      <c r="C4" s="305" t="s">
        <v>37</v>
      </c>
      <c r="D4" s="306" t="s">
        <v>12</v>
      </c>
      <c r="E4" s="307" t="s">
        <v>13</v>
      </c>
      <c r="F4" s="308" t="s">
        <v>5</v>
      </c>
      <c r="G4" s="305" t="s">
        <v>268</v>
      </c>
      <c r="H4" s="306" t="s">
        <v>269</v>
      </c>
      <c r="I4" s="307" t="s">
        <v>270</v>
      </c>
      <c r="J4" s="308" t="s">
        <v>271</v>
      </c>
      <c r="K4" s="157" t="s">
        <v>211</v>
      </c>
      <c r="L4" s="31" t="s">
        <v>212</v>
      </c>
      <c r="M4" s="31" t="s">
        <v>281</v>
      </c>
      <c r="V4" s="134"/>
      <c r="W4" s="134"/>
      <c r="X4" s="135"/>
    </row>
    <row r="5" spans="1:24" s="20" customFormat="1" x14ac:dyDescent="0.35">
      <c r="A5" s="768" t="s">
        <v>58</v>
      </c>
      <c r="B5" s="24" t="s">
        <v>30</v>
      </c>
      <c r="C5" s="336">
        <v>8950</v>
      </c>
      <c r="D5" s="96">
        <v>7500</v>
      </c>
      <c r="E5" s="96">
        <v>7110</v>
      </c>
      <c r="F5" s="340">
        <v>5970</v>
      </c>
      <c r="G5" s="362">
        <v>1.564245810055866</v>
      </c>
      <c r="H5" s="220">
        <v>1.7333333333333332</v>
      </c>
      <c r="I5" s="238">
        <v>2.109704641350211</v>
      </c>
      <c r="J5" s="421">
        <v>2.1775544388609713</v>
      </c>
      <c r="K5" s="111">
        <v>-13.33333333333333</v>
      </c>
      <c r="L5" s="103">
        <v>0</v>
      </c>
      <c r="M5" s="104">
        <v>-7.1428571428571397</v>
      </c>
      <c r="V5" s="25"/>
      <c r="W5" s="25"/>
    </row>
    <row r="6" spans="1:24" s="20" customFormat="1" x14ac:dyDescent="0.35">
      <c r="A6" s="768"/>
      <c r="B6" s="24" t="s">
        <v>31</v>
      </c>
      <c r="C6" s="336">
        <v>3380</v>
      </c>
      <c r="D6" s="96">
        <v>3100</v>
      </c>
      <c r="E6" s="96">
        <v>2840</v>
      </c>
      <c r="F6" s="340">
        <v>2760</v>
      </c>
      <c r="G6" s="362">
        <v>3.2544378698224854</v>
      </c>
      <c r="H6" s="220">
        <v>4.838709677419355</v>
      </c>
      <c r="I6" s="238">
        <v>8.0985915492957758</v>
      </c>
      <c r="J6" s="421">
        <v>10.507246376811594</v>
      </c>
      <c r="K6" s="111">
        <v>26.086956521739136</v>
      </c>
      <c r="L6" s="103">
        <v>93.333333333333329</v>
      </c>
      <c r="M6" s="104">
        <v>163.63636363636363</v>
      </c>
      <c r="V6" s="25"/>
    </row>
    <row r="7" spans="1:24" s="20" customFormat="1" x14ac:dyDescent="0.35">
      <c r="A7" s="768"/>
      <c r="B7" s="24" t="s">
        <v>19</v>
      </c>
      <c r="C7" s="336">
        <v>90</v>
      </c>
      <c r="D7" s="96">
        <v>190</v>
      </c>
      <c r="E7" s="96">
        <v>560</v>
      </c>
      <c r="F7" s="340">
        <v>910</v>
      </c>
      <c r="G7" s="362">
        <v>11.111111111111111</v>
      </c>
      <c r="H7" s="220">
        <v>10.526315789473683</v>
      </c>
      <c r="I7" s="238">
        <v>10.714285714285714</v>
      </c>
      <c r="J7" s="421">
        <v>14.285714285714285</v>
      </c>
      <c r="K7" s="111">
        <v>116.66666666666666</v>
      </c>
      <c r="L7" s="103">
        <v>550</v>
      </c>
      <c r="M7" s="104">
        <v>1200</v>
      </c>
      <c r="V7" s="25"/>
    </row>
    <row r="8" spans="1:24" s="20" customFormat="1" x14ac:dyDescent="0.35">
      <c r="A8" s="768"/>
      <c r="B8" s="28" t="s">
        <v>39</v>
      </c>
      <c r="C8" s="337">
        <v>12420</v>
      </c>
      <c r="D8" s="99">
        <v>10790</v>
      </c>
      <c r="E8" s="99">
        <v>10510</v>
      </c>
      <c r="F8" s="341">
        <v>9640</v>
      </c>
      <c r="G8" s="364">
        <v>2.0933977455716586</v>
      </c>
      <c r="H8" s="221">
        <v>2.7803521779425395</v>
      </c>
      <c r="I8" s="239">
        <v>4.1864890580399621</v>
      </c>
      <c r="J8" s="422">
        <v>5.7053941908713695</v>
      </c>
      <c r="K8" s="112">
        <v>25</v>
      </c>
      <c r="L8" s="105">
        <v>83.333333333333329</v>
      </c>
      <c r="M8" s="106">
        <v>111.53846153846155</v>
      </c>
      <c r="V8" s="25"/>
    </row>
    <row r="9" spans="1:24" s="20" customFormat="1" ht="14.5" customHeight="1" x14ac:dyDescent="0.35">
      <c r="A9" s="769" t="s">
        <v>59</v>
      </c>
      <c r="B9" s="123" t="s">
        <v>30</v>
      </c>
      <c r="C9" s="354">
        <v>26110</v>
      </c>
      <c r="D9" s="350">
        <v>18820</v>
      </c>
      <c r="E9" s="350">
        <v>13320</v>
      </c>
      <c r="F9" s="351">
        <v>9440</v>
      </c>
      <c r="G9" s="366">
        <v>9.574875526618154</v>
      </c>
      <c r="H9" s="367">
        <v>7.7577045696068003</v>
      </c>
      <c r="I9" s="367">
        <v>7.8078078078078077</v>
      </c>
      <c r="J9" s="368">
        <v>9.5338983050847457</v>
      </c>
      <c r="K9" s="113">
        <v>-13.461538461538458</v>
      </c>
      <c r="L9" s="107">
        <v>-38.356164383561634</v>
      </c>
      <c r="M9" s="108">
        <v>-64</v>
      </c>
      <c r="V9" s="25"/>
    </row>
    <row r="10" spans="1:24" s="20" customFormat="1" ht="14.5" customHeight="1" x14ac:dyDescent="0.35">
      <c r="A10" s="769"/>
      <c r="B10" s="123" t="s">
        <v>31</v>
      </c>
      <c r="C10" s="354">
        <v>18840</v>
      </c>
      <c r="D10" s="350">
        <v>17850</v>
      </c>
      <c r="E10" s="350">
        <v>15120</v>
      </c>
      <c r="F10" s="351">
        <v>14050</v>
      </c>
      <c r="G10" s="366">
        <v>4.2993630573248405</v>
      </c>
      <c r="H10" s="367">
        <v>4.3137254901960782</v>
      </c>
      <c r="I10" s="367">
        <v>5.0264550264550261</v>
      </c>
      <c r="J10" s="368">
        <v>5.4804270462633458</v>
      </c>
      <c r="K10" s="113">
        <v>1.3157894736842035</v>
      </c>
      <c r="L10" s="107">
        <v>0</v>
      </c>
      <c r="M10" s="108">
        <v>-4.9382716049382713</v>
      </c>
      <c r="V10" s="25"/>
    </row>
    <row r="11" spans="1:24" s="20" customFormat="1" x14ac:dyDescent="0.35">
      <c r="A11" s="769"/>
      <c r="B11" s="123" t="s">
        <v>19</v>
      </c>
      <c r="C11" s="354">
        <v>230</v>
      </c>
      <c r="D11" s="350">
        <v>300</v>
      </c>
      <c r="E11" s="350">
        <v>720</v>
      </c>
      <c r="F11" s="351">
        <v>1130</v>
      </c>
      <c r="G11" s="366">
        <v>17.391304347826086</v>
      </c>
      <c r="H11" s="367">
        <v>13.333333333333334</v>
      </c>
      <c r="I11" s="367">
        <v>19.444444444444446</v>
      </c>
      <c r="J11" s="368">
        <v>22.123893805309734</v>
      </c>
      <c r="K11" s="113">
        <v>78.571428571428584</v>
      </c>
      <c r="L11" s="107">
        <v>525</v>
      </c>
      <c r="M11" s="108">
        <v>525</v>
      </c>
      <c r="V11" s="25"/>
    </row>
    <row r="12" spans="1:24" s="3" customFormat="1" ht="29" x14ac:dyDescent="0.35">
      <c r="A12" s="769"/>
      <c r="B12" s="398" t="s">
        <v>40</v>
      </c>
      <c r="C12" s="543">
        <v>45180</v>
      </c>
      <c r="D12" s="544">
        <v>36970</v>
      </c>
      <c r="E12" s="544">
        <v>29160</v>
      </c>
      <c r="F12" s="545">
        <v>24620</v>
      </c>
      <c r="G12" s="546">
        <v>7.3926516157591857</v>
      </c>
      <c r="H12" s="547">
        <v>6.1401136056261834</v>
      </c>
      <c r="I12" s="547">
        <v>6.652949245541838</v>
      </c>
      <c r="J12" s="548">
        <v>7.7985377741673441</v>
      </c>
      <c r="K12" s="549">
        <v>-1.0309278350515427</v>
      </c>
      <c r="L12" s="550">
        <v>-15.41850220264317</v>
      </c>
      <c r="M12" s="480">
        <v>-42.514970059880241</v>
      </c>
      <c r="V12" s="551"/>
    </row>
    <row r="13" spans="1:24" s="20" customFormat="1" x14ac:dyDescent="0.35">
      <c r="A13" s="768" t="s">
        <v>60</v>
      </c>
      <c r="B13" s="24" t="s">
        <v>30</v>
      </c>
      <c r="C13" s="336">
        <v>2160</v>
      </c>
      <c r="D13" s="96">
        <v>2740</v>
      </c>
      <c r="E13" s="96">
        <v>2990</v>
      </c>
      <c r="F13" s="340">
        <v>2730</v>
      </c>
      <c r="G13" s="362">
        <v>20.37037037037037</v>
      </c>
      <c r="H13" s="220">
        <v>9.1240875912408761</v>
      </c>
      <c r="I13" s="238">
        <v>7.023411371237458</v>
      </c>
      <c r="J13" s="421">
        <v>9.5238095238095237</v>
      </c>
      <c r="K13" s="111">
        <v>23.809523809523835</v>
      </c>
      <c r="L13" s="103">
        <v>4.0000000000000036</v>
      </c>
      <c r="M13" s="104">
        <v>-40.909090909090907</v>
      </c>
      <c r="V13" s="25"/>
    </row>
    <row r="14" spans="1:24" s="20" customFormat="1" x14ac:dyDescent="0.35">
      <c r="A14" s="768"/>
      <c r="B14" s="24" t="s">
        <v>31</v>
      </c>
      <c r="C14" s="336">
        <v>5290</v>
      </c>
      <c r="D14" s="96">
        <v>4540</v>
      </c>
      <c r="E14" s="96">
        <v>5040</v>
      </c>
      <c r="F14" s="340">
        <v>5420</v>
      </c>
      <c r="G14" s="362">
        <v>13.043478260869565</v>
      </c>
      <c r="H14" s="220">
        <v>16.740088105726873</v>
      </c>
      <c r="I14" s="238">
        <v>20.039682539682541</v>
      </c>
      <c r="J14" s="421">
        <v>22.140221402214021</v>
      </c>
      <c r="K14" s="111">
        <v>18.811881188118807</v>
      </c>
      <c r="L14" s="103">
        <v>57.894736842105267</v>
      </c>
      <c r="M14" s="104">
        <v>73.91304347826086</v>
      </c>
      <c r="V14" s="25"/>
    </row>
    <row r="15" spans="1:24" s="20" customFormat="1" ht="14.5" customHeight="1" x14ac:dyDescent="0.35">
      <c r="A15" s="768"/>
      <c r="B15" s="24" t="s">
        <v>19</v>
      </c>
      <c r="C15" s="336">
        <v>1050</v>
      </c>
      <c r="D15" s="96">
        <v>980.00000000000011</v>
      </c>
      <c r="E15" s="96">
        <v>1650</v>
      </c>
      <c r="F15" s="340">
        <v>3160</v>
      </c>
      <c r="G15" s="362">
        <v>9.5238095238095237</v>
      </c>
      <c r="H15" s="220">
        <v>16.326530612244898</v>
      </c>
      <c r="I15" s="238">
        <v>20.606060606060606</v>
      </c>
      <c r="J15" s="421">
        <v>25.316455696202532</v>
      </c>
      <c r="K15" s="111">
        <v>135.29411764705884</v>
      </c>
      <c r="L15" s="103">
        <v>400</v>
      </c>
      <c r="M15" s="104">
        <v>700</v>
      </c>
      <c r="V15" s="25"/>
    </row>
    <row r="16" spans="1:24" s="20" customFormat="1" x14ac:dyDescent="0.35">
      <c r="A16" s="768"/>
      <c r="B16" s="28" t="s">
        <v>41</v>
      </c>
      <c r="C16" s="337">
        <v>8500</v>
      </c>
      <c r="D16" s="99">
        <v>8260</v>
      </c>
      <c r="E16" s="99">
        <v>9680</v>
      </c>
      <c r="F16" s="341">
        <v>11310</v>
      </c>
      <c r="G16" s="364">
        <v>14.470588235294118</v>
      </c>
      <c r="H16" s="221">
        <v>14.164648910411623</v>
      </c>
      <c r="I16" s="239">
        <v>16.115702479338843</v>
      </c>
      <c r="J16" s="422">
        <v>19.982316534040674</v>
      </c>
      <c r="K16" s="112">
        <v>44.871794871794869</v>
      </c>
      <c r="L16" s="105">
        <v>93.162393162393158</v>
      </c>
      <c r="M16" s="106">
        <v>83.739837398373979</v>
      </c>
      <c r="V16" s="25"/>
    </row>
    <row r="17" spans="1:22" s="20" customFormat="1" x14ac:dyDescent="0.35">
      <c r="A17" s="770" t="s">
        <v>67</v>
      </c>
      <c r="B17" s="124" t="s">
        <v>30</v>
      </c>
      <c r="C17" s="355">
        <v>37220</v>
      </c>
      <c r="D17" s="352">
        <v>29059.999999999996</v>
      </c>
      <c r="E17" s="352">
        <v>23420</v>
      </c>
      <c r="F17" s="353">
        <v>18140</v>
      </c>
      <c r="G17" s="369">
        <v>8.2751209027404631</v>
      </c>
      <c r="H17" s="370">
        <v>6.3317274604267029</v>
      </c>
      <c r="I17" s="370">
        <v>5.977796754910333</v>
      </c>
      <c r="J17" s="371">
        <v>7.1113561190738697</v>
      </c>
      <c r="K17" s="114">
        <v>-7.857142857142863</v>
      </c>
      <c r="L17" s="109">
        <v>-29.891304347826075</v>
      </c>
      <c r="M17" s="110">
        <v>-58.116883116883123</v>
      </c>
      <c r="V17" s="25"/>
    </row>
    <row r="18" spans="1:22" s="20" customFormat="1" x14ac:dyDescent="0.35">
      <c r="A18" s="770"/>
      <c r="B18" s="124" t="s">
        <v>31</v>
      </c>
      <c r="C18" s="355">
        <v>27510</v>
      </c>
      <c r="D18" s="352">
        <v>25490.000000000004</v>
      </c>
      <c r="E18" s="352">
        <v>23000</v>
      </c>
      <c r="F18" s="353">
        <v>22230</v>
      </c>
      <c r="G18" s="369">
        <v>5.8524173027989823</v>
      </c>
      <c r="H18" s="370">
        <v>6.5908199293840717</v>
      </c>
      <c r="I18" s="370">
        <v>8.695652173913043</v>
      </c>
      <c r="J18" s="371">
        <v>10.166441745389115</v>
      </c>
      <c r="K18" s="114">
        <v>12.999999999999989</v>
      </c>
      <c r="L18" s="109">
        <v>34.523809523809533</v>
      </c>
      <c r="M18" s="110">
        <v>40.372670807453417</v>
      </c>
      <c r="V18" s="25"/>
    </row>
    <row r="19" spans="1:22" s="20" customFormat="1" x14ac:dyDescent="0.35">
      <c r="A19" s="770"/>
      <c r="B19" s="124" t="s">
        <v>19</v>
      </c>
      <c r="C19" s="355">
        <v>1370</v>
      </c>
      <c r="D19" s="352">
        <v>1470</v>
      </c>
      <c r="E19" s="352">
        <v>2930</v>
      </c>
      <c r="F19" s="353">
        <v>5200</v>
      </c>
      <c r="G19" s="369">
        <v>10.948905109489052</v>
      </c>
      <c r="H19" s="370">
        <v>14.965986394557824</v>
      </c>
      <c r="I19" s="370">
        <v>18.430034129692832</v>
      </c>
      <c r="J19" s="371">
        <v>22.692307692307693</v>
      </c>
      <c r="K19" s="114">
        <v>118.5185185185185</v>
      </c>
      <c r="L19" s="109">
        <v>436.36363636363632</v>
      </c>
      <c r="M19" s="110">
        <v>686.66666666666663</v>
      </c>
      <c r="V19" s="25"/>
    </row>
    <row r="20" spans="1:22" s="20" customFormat="1" ht="14.5" customHeight="1" x14ac:dyDescent="0.35">
      <c r="A20" s="770"/>
      <c r="B20" s="124" t="s">
        <v>42</v>
      </c>
      <c r="C20" s="355">
        <v>66100</v>
      </c>
      <c r="D20" s="352">
        <v>56020</v>
      </c>
      <c r="E20" s="352">
        <v>49350</v>
      </c>
      <c r="F20" s="353">
        <v>45570</v>
      </c>
      <c r="G20" s="369">
        <v>7.3071104387291985</v>
      </c>
      <c r="H20" s="370">
        <v>6.6761870760442692</v>
      </c>
      <c r="I20" s="370">
        <v>7.9837892603850049</v>
      </c>
      <c r="J20" s="371">
        <v>10.379635725257845</v>
      </c>
      <c r="K20" s="114">
        <v>20.050761421319805</v>
      </c>
      <c r="L20" s="109">
        <v>26.470588235294112</v>
      </c>
      <c r="M20" s="110">
        <v>-2.0703933747411973</v>
      </c>
      <c r="V20" s="25"/>
    </row>
    <row r="21" spans="1:22" s="20" customFormat="1" x14ac:dyDescent="0.35">
      <c r="A21" s="771" t="s">
        <v>46</v>
      </c>
      <c r="B21" s="28" t="s">
        <v>30</v>
      </c>
      <c r="C21" s="337">
        <v>149030</v>
      </c>
      <c r="D21" s="99">
        <v>89830</v>
      </c>
      <c r="E21" s="100">
        <v>66050</v>
      </c>
      <c r="F21" s="416">
        <v>55210</v>
      </c>
      <c r="G21" s="364">
        <v>50.070455612963841</v>
      </c>
      <c r="H21" s="221">
        <v>45.686296337526436</v>
      </c>
      <c r="I21" s="239">
        <v>43.588190764572296</v>
      </c>
      <c r="J21" s="422">
        <v>45.499003803658752</v>
      </c>
      <c r="K21" s="112">
        <v>-12.747481764501567</v>
      </c>
      <c r="L21" s="105">
        <v>-38.791423001949319</v>
      </c>
      <c r="M21" s="106">
        <v>-66.336102921468779</v>
      </c>
      <c r="V21" s="25"/>
    </row>
    <row r="22" spans="1:22" s="20" customFormat="1" x14ac:dyDescent="0.35">
      <c r="A22" s="771"/>
      <c r="B22" s="28" t="s">
        <v>31</v>
      </c>
      <c r="C22" s="337">
        <v>111360</v>
      </c>
      <c r="D22" s="99">
        <v>88230</v>
      </c>
      <c r="E22" s="100">
        <v>72290</v>
      </c>
      <c r="F22" s="416">
        <v>74100</v>
      </c>
      <c r="G22" s="364">
        <v>55.729166666666664</v>
      </c>
      <c r="H22" s="221">
        <v>53.156522724696821</v>
      </c>
      <c r="I22" s="239">
        <v>50.75390787107483</v>
      </c>
      <c r="J22" s="422">
        <v>50.931174089068833</v>
      </c>
      <c r="K22" s="112">
        <v>2.8618152085037041</v>
      </c>
      <c r="L22" s="105">
        <v>-19.530916844349676</v>
      </c>
      <c r="M22" s="106">
        <v>-39.187882694166923</v>
      </c>
      <c r="V22" s="25"/>
    </row>
    <row r="23" spans="1:22" s="20" customFormat="1" x14ac:dyDescent="0.35">
      <c r="A23" s="771"/>
      <c r="B23" s="28" t="s">
        <v>19</v>
      </c>
      <c r="C23" s="337">
        <v>15770</v>
      </c>
      <c r="D23" s="99">
        <v>14080</v>
      </c>
      <c r="E23" s="100">
        <v>17100</v>
      </c>
      <c r="F23" s="416">
        <v>29470</v>
      </c>
      <c r="G23" s="364">
        <v>66.455294863665188</v>
      </c>
      <c r="H23" s="221">
        <v>62.215909090909093</v>
      </c>
      <c r="I23" s="239">
        <v>55.204678362573098</v>
      </c>
      <c r="J23" s="422">
        <v>55.44621649134713</v>
      </c>
      <c r="K23" s="112">
        <v>73.093220338983045</v>
      </c>
      <c r="L23" s="105">
        <v>86.529680365296798</v>
      </c>
      <c r="M23" s="106">
        <v>55.916030534351144</v>
      </c>
      <c r="V23" s="25"/>
    </row>
    <row r="24" spans="1:22" s="20" customFormat="1" x14ac:dyDescent="0.35">
      <c r="A24" s="771"/>
      <c r="B24" s="28" t="s">
        <v>43</v>
      </c>
      <c r="C24" s="337">
        <v>276160</v>
      </c>
      <c r="D24" s="99">
        <v>192140.00000000003</v>
      </c>
      <c r="E24" s="100">
        <v>155440</v>
      </c>
      <c r="F24" s="416">
        <v>158780</v>
      </c>
      <c r="G24" s="364">
        <v>53.287949015063731</v>
      </c>
      <c r="H24" s="221">
        <v>50.3278859165192</v>
      </c>
      <c r="I24" s="239">
        <v>48.198661863098302</v>
      </c>
      <c r="J24" s="422">
        <v>49.880337574001764</v>
      </c>
      <c r="K24" s="112">
        <v>5.7127602776294806</v>
      </c>
      <c r="L24" s="105">
        <v>-18.097207859358843</v>
      </c>
      <c r="M24" s="106">
        <v>-46.181027453112257</v>
      </c>
      <c r="V24" s="25"/>
    </row>
    <row r="25" spans="1:22" s="20" customFormat="1" x14ac:dyDescent="0.35">
      <c r="A25" s="389"/>
      <c r="B25" s="116"/>
      <c r="C25" s="142"/>
      <c r="D25" s="142"/>
      <c r="E25" s="142"/>
      <c r="F25" s="142"/>
      <c r="G25" s="413"/>
      <c r="H25" s="413"/>
      <c r="I25" s="413"/>
      <c r="J25" s="413"/>
      <c r="K25" s="206"/>
      <c r="L25" s="206"/>
      <c r="M25" s="206"/>
      <c r="V25" s="25"/>
    </row>
    <row r="26" spans="1:22" s="20" customFormat="1" ht="31" customHeight="1" x14ac:dyDescent="0.35">
      <c r="A26" s="389"/>
      <c r="B26" s="116"/>
      <c r="C26" s="739" t="s">
        <v>45</v>
      </c>
      <c r="D26" s="740"/>
      <c r="E26" s="740"/>
      <c r="F26" s="744"/>
      <c r="G26" s="413"/>
      <c r="H26" s="413"/>
      <c r="I26" s="413"/>
      <c r="J26" s="413"/>
      <c r="K26" s="739" t="s">
        <v>259</v>
      </c>
      <c r="L26" s="740"/>
      <c r="M26" s="740"/>
      <c r="V26" s="25"/>
    </row>
    <row r="27" spans="1:22" s="20" customFormat="1" ht="29" x14ac:dyDescent="0.35">
      <c r="A27" s="389"/>
      <c r="B27" s="116"/>
      <c r="C27" s="305" t="s">
        <v>37</v>
      </c>
      <c r="D27" s="306" t="s">
        <v>12</v>
      </c>
      <c r="E27" s="307" t="s">
        <v>13</v>
      </c>
      <c r="F27" s="308" t="s">
        <v>5</v>
      </c>
      <c r="G27" s="413"/>
      <c r="H27" s="413"/>
      <c r="I27" s="413"/>
      <c r="J27" s="413"/>
      <c r="K27" s="437" t="s">
        <v>211</v>
      </c>
      <c r="L27" s="31" t="s">
        <v>212</v>
      </c>
      <c r="M27" s="31" t="s">
        <v>281</v>
      </c>
      <c r="V27" s="25"/>
    </row>
    <row r="28" spans="1:22" s="20" customFormat="1" ht="14.5" customHeight="1" x14ac:dyDescent="0.35">
      <c r="A28" s="763" t="s">
        <v>231</v>
      </c>
      <c r="B28" s="115" t="s">
        <v>30</v>
      </c>
      <c r="C28" s="482">
        <f>100*(C17/C21)</f>
        <v>24.974837281084344</v>
      </c>
      <c r="D28" s="483">
        <f t="shared" ref="D28:F28" si="0">100*(D17/D21)</f>
        <v>32.349994433930753</v>
      </c>
      <c r="E28" s="483">
        <f t="shared" si="0"/>
        <v>35.457986373959123</v>
      </c>
      <c r="F28" s="484">
        <f t="shared" si="0"/>
        <v>32.85636660025358</v>
      </c>
      <c r="K28" s="103">
        <f>F28-E28</f>
        <v>-2.6016197737055435</v>
      </c>
      <c r="L28" s="103">
        <f>F28-D28</f>
        <v>0.50637216632282644</v>
      </c>
      <c r="M28" s="104">
        <f>F28-C28</f>
        <v>7.8815293191692355</v>
      </c>
    </row>
    <row r="29" spans="1:22" s="20" customFormat="1" x14ac:dyDescent="0.35">
      <c r="A29" s="763"/>
      <c r="B29" s="115" t="s">
        <v>31</v>
      </c>
      <c r="C29" s="482">
        <f t="shared" ref="C29:F29" si="1">100*(C18/C22)</f>
        <v>24.703663793103448</v>
      </c>
      <c r="D29" s="483">
        <f t="shared" si="1"/>
        <v>28.890400090672113</v>
      </c>
      <c r="E29" s="483">
        <f t="shared" si="1"/>
        <v>31.816295476552774</v>
      </c>
      <c r="F29" s="484">
        <f t="shared" si="1"/>
        <v>30</v>
      </c>
      <c r="K29" s="103">
        <f t="shared" ref="K29:K31" si="2">F29-E29</f>
        <v>-1.8162954765527743</v>
      </c>
      <c r="L29" s="103">
        <f t="shared" ref="L29:L31" si="3">F29-D29</f>
        <v>1.109599909327887</v>
      </c>
      <c r="M29" s="104">
        <f t="shared" ref="M29:M31" si="4">F29-C29</f>
        <v>5.2963362068965516</v>
      </c>
    </row>
    <row r="30" spans="1:22" s="20" customFormat="1" x14ac:dyDescent="0.35">
      <c r="A30" s="763"/>
      <c r="B30" s="115" t="s">
        <v>19</v>
      </c>
      <c r="C30" s="482">
        <f t="shared" ref="C30:F30" si="5">100*(C19/C23)</f>
        <v>8.6873811033608117</v>
      </c>
      <c r="D30" s="483">
        <f t="shared" si="5"/>
        <v>10.440340909090908</v>
      </c>
      <c r="E30" s="483">
        <f t="shared" si="5"/>
        <v>17.134502923976608</v>
      </c>
      <c r="F30" s="484">
        <f t="shared" si="5"/>
        <v>17.645062775704108</v>
      </c>
      <c r="K30" s="103">
        <f t="shared" si="2"/>
        <v>0.51055985172749985</v>
      </c>
      <c r="L30" s="103">
        <f t="shared" si="3"/>
        <v>7.2047218666132</v>
      </c>
      <c r="M30" s="104">
        <f t="shared" si="4"/>
        <v>8.9576816723432966</v>
      </c>
    </row>
    <row r="31" spans="1:22" s="20" customFormat="1" x14ac:dyDescent="0.35">
      <c r="A31" s="763"/>
      <c r="B31" s="116" t="s">
        <v>10</v>
      </c>
      <c r="C31" s="485">
        <f t="shared" ref="C31:F31" si="6">100*(C20/C24)</f>
        <v>23.935399768250289</v>
      </c>
      <c r="D31" s="486">
        <f t="shared" si="6"/>
        <v>29.155823878421977</v>
      </c>
      <c r="E31" s="486">
        <f t="shared" si="6"/>
        <v>31.748584662892434</v>
      </c>
      <c r="F31" s="487">
        <f t="shared" si="6"/>
        <v>28.700088172313894</v>
      </c>
      <c r="K31" s="103">
        <f t="shared" si="2"/>
        <v>-3.0484964905785397</v>
      </c>
      <c r="L31" s="103">
        <f t="shared" si="3"/>
        <v>-0.45573570610808289</v>
      </c>
      <c r="M31" s="104">
        <f t="shared" si="4"/>
        <v>4.7646884040636053</v>
      </c>
    </row>
    <row r="32" spans="1:22" s="20" customFormat="1" x14ac:dyDescent="0.35">
      <c r="K32" s="113"/>
      <c r="L32" s="107"/>
      <c r="M32" s="108"/>
    </row>
    <row r="33" spans="1:13" s="20" customFormat="1" x14ac:dyDescent="0.35">
      <c r="K33" s="113"/>
      <c r="L33" s="107"/>
      <c r="M33" s="108"/>
    </row>
    <row r="34" spans="1:13" s="20" customFormat="1" x14ac:dyDescent="0.35">
      <c r="A34" s="119" t="s">
        <v>177</v>
      </c>
      <c r="K34" s="113"/>
      <c r="L34" s="107"/>
      <c r="M34" s="108"/>
    </row>
    <row r="35" spans="1:13" s="20" customFormat="1" x14ac:dyDescent="0.35">
      <c r="A35" s="20" t="s">
        <v>325</v>
      </c>
      <c r="K35" s="113"/>
      <c r="L35" s="107"/>
      <c r="M35" s="108"/>
    </row>
    <row r="36" spans="1:13" s="20" customFormat="1" x14ac:dyDescent="0.35">
      <c r="A36" s="656" t="s">
        <v>328</v>
      </c>
      <c r="K36" s="114"/>
      <c r="L36" s="109"/>
      <c r="M36" s="110"/>
    </row>
    <row r="37" spans="1:13" s="20" customFormat="1" x14ac:dyDescent="0.35">
      <c r="A37" s="2" t="s">
        <v>221</v>
      </c>
    </row>
    <row r="38" spans="1:13" x14ac:dyDescent="0.35">
      <c r="G38" s="20"/>
      <c r="H38" s="20"/>
      <c r="I38" s="20"/>
      <c r="J38" s="20"/>
    </row>
    <row r="39" spans="1:13" x14ac:dyDescent="0.35">
      <c r="G39" s="20"/>
      <c r="H39" s="20"/>
      <c r="I39" s="20"/>
      <c r="J39" s="20"/>
    </row>
    <row r="40" spans="1:13" x14ac:dyDescent="0.35">
      <c r="G40" s="20"/>
      <c r="H40" s="20"/>
      <c r="I40" s="20"/>
      <c r="J40" s="20"/>
    </row>
    <row r="41" spans="1:13" x14ac:dyDescent="0.35">
      <c r="G41" s="20"/>
      <c r="H41" s="20"/>
      <c r="I41" s="20"/>
      <c r="J41" s="20"/>
      <c r="K41" s="203"/>
      <c r="L41" s="203"/>
      <c r="M41" s="203"/>
    </row>
    <row r="42" spans="1:13" x14ac:dyDescent="0.35">
      <c r="G42" s="20"/>
      <c r="H42" s="20"/>
      <c r="I42" s="20"/>
      <c r="J42" s="20"/>
      <c r="K42" s="135"/>
      <c r="L42" s="135"/>
      <c r="M42" s="135"/>
    </row>
    <row r="43" spans="1:13" x14ac:dyDescent="0.35">
      <c r="G43" s="20"/>
      <c r="H43" s="20"/>
      <c r="I43" s="20"/>
      <c r="J43" s="20"/>
      <c r="K43" s="133"/>
      <c r="L43" s="133"/>
      <c r="M43" s="133"/>
    </row>
    <row r="44" spans="1:13" x14ac:dyDescent="0.35">
      <c r="G44" s="20"/>
      <c r="H44" s="20"/>
      <c r="I44" s="20"/>
      <c r="J44" s="20"/>
      <c r="K44" s="133"/>
      <c r="L44" s="133"/>
      <c r="M44" s="133"/>
    </row>
    <row r="45" spans="1:13" x14ac:dyDescent="0.35">
      <c r="G45" s="20"/>
      <c r="H45" s="20"/>
      <c r="I45" s="20"/>
      <c r="J45" s="20"/>
      <c r="K45" s="133"/>
      <c r="L45" s="133"/>
      <c r="M45" s="133"/>
    </row>
    <row r="46" spans="1:13" x14ac:dyDescent="0.35">
      <c r="G46" s="20"/>
      <c r="H46" s="20"/>
      <c r="I46" s="20"/>
      <c r="J46" s="20"/>
      <c r="K46" s="133"/>
      <c r="L46" s="133"/>
      <c r="M46" s="133"/>
    </row>
    <row r="47" spans="1:13" x14ac:dyDescent="0.35">
      <c r="G47" s="20"/>
      <c r="H47" s="20"/>
      <c r="I47" s="20"/>
      <c r="J47" s="20"/>
      <c r="K47" s="133"/>
      <c r="L47" s="133"/>
      <c r="M47" s="133"/>
    </row>
    <row r="48" spans="1:13" x14ac:dyDescent="0.35">
      <c r="G48" s="20"/>
      <c r="H48" s="20"/>
      <c r="I48" s="20"/>
      <c r="J48" s="20"/>
      <c r="K48" s="133"/>
      <c r="L48" s="133"/>
      <c r="M48" s="133"/>
    </row>
    <row r="49" spans="7:13" x14ac:dyDescent="0.35">
      <c r="G49" s="20"/>
      <c r="H49" s="20"/>
      <c r="I49" s="20"/>
      <c r="J49" s="20"/>
      <c r="K49" s="133"/>
      <c r="L49" s="133"/>
      <c r="M49" s="133"/>
    </row>
    <row r="50" spans="7:13" x14ac:dyDescent="0.35">
      <c r="G50" s="20"/>
      <c r="H50" s="20"/>
      <c r="I50" s="20"/>
      <c r="J50" s="20"/>
      <c r="K50" s="276"/>
      <c r="L50" s="276"/>
      <c r="M50" s="276"/>
    </row>
    <row r="51" spans="7:13" x14ac:dyDescent="0.35">
      <c r="G51" s="20"/>
      <c r="H51" s="20"/>
      <c r="I51" s="20"/>
      <c r="J51" s="20"/>
      <c r="K51" s="133"/>
      <c r="L51" s="133"/>
      <c r="M51" s="133"/>
    </row>
    <row r="52" spans="7:13" x14ac:dyDescent="0.35">
      <c r="G52" s="20"/>
      <c r="H52" s="20"/>
      <c r="I52" s="20"/>
      <c r="J52" s="20"/>
      <c r="K52" s="133"/>
      <c r="L52" s="133"/>
      <c r="M52" s="133"/>
    </row>
    <row r="53" spans="7:13" x14ac:dyDescent="0.35">
      <c r="G53" s="20"/>
      <c r="H53" s="20"/>
      <c r="I53" s="20"/>
      <c r="J53" s="20"/>
      <c r="K53" s="133"/>
      <c r="L53" s="133"/>
      <c r="M53" s="133"/>
    </row>
    <row r="54" spans="7:13" x14ac:dyDescent="0.35">
      <c r="G54" s="20"/>
      <c r="H54" s="20"/>
      <c r="I54" s="20"/>
      <c r="J54" s="20"/>
      <c r="K54" s="276"/>
      <c r="L54" s="276"/>
      <c r="M54" s="276"/>
    </row>
    <row r="55" spans="7:13" x14ac:dyDescent="0.35">
      <c r="G55" s="20"/>
      <c r="H55" s="20"/>
      <c r="I55" s="20"/>
      <c r="J55" s="20"/>
      <c r="K55" s="133"/>
      <c r="L55" s="133"/>
      <c r="M55" s="133"/>
    </row>
    <row r="56" spans="7:13" x14ac:dyDescent="0.35">
      <c r="G56" s="20"/>
      <c r="H56" s="20"/>
      <c r="I56" s="20"/>
      <c r="J56" s="20"/>
      <c r="K56" s="133"/>
      <c r="L56" s="133"/>
      <c r="M56" s="133"/>
    </row>
    <row r="57" spans="7:13" x14ac:dyDescent="0.35">
      <c r="G57" s="20"/>
      <c r="H57" s="20"/>
      <c r="I57" s="20"/>
      <c r="J57" s="20"/>
      <c r="K57" s="133"/>
      <c r="L57" s="133"/>
      <c r="M57" s="133"/>
    </row>
    <row r="58" spans="7:13" x14ac:dyDescent="0.35">
      <c r="G58" s="20"/>
      <c r="H58" s="20"/>
      <c r="I58" s="20"/>
      <c r="J58" s="20"/>
      <c r="K58" s="276"/>
      <c r="L58" s="276"/>
      <c r="M58" s="276"/>
    </row>
    <row r="59" spans="7:13" x14ac:dyDescent="0.35">
      <c r="G59" s="20"/>
      <c r="H59" s="20"/>
      <c r="I59" s="20"/>
      <c r="J59" s="20"/>
      <c r="K59" s="133"/>
      <c r="L59" s="133"/>
      <c r="M59" s="133"/>
    </row>
    <row r="60" spans="7:13" x14ac:dyDescent="0.35">
      <c r="G60" s="133"/>
      <c r="H60" s="133"/>
      <c r="I60" s="133"/>
      <c r="J60" s="133"/>
      <c r="K60" s="133"/>
      <c r="L60" s="133"/>
      <c r="M60" s="133"/>
    </row>
    <row r="61" spans="7:13" x14ac:dyDescent="0.35">
      <c r="G61" s="133"/>
      <c r="H61" s="133"/>
      <c r="I61" s="133"/>
      <c r="J61" s="133"/>
      <c r="K61" s="133"/>
      <c r="L61" s="133"/>
      <c r="M61" s="133"/>
    </row>
    <row r="62" spans="7:13" x14ac:dyDescent="0.35">
      <c r="G62" s="276"/>
      <c r="H62" s="276"/>
      <c r="I62" s="276"/>
      <c r="J62" s="276"/>
      <c r="K62" s="276"/>
      <c r="L62" s="276"/>
      <c r="M62" s="276"/>
    </row>
  </sheetData>
  <mergeCells count="11">
    <mergeCell ref="C3:F3"/>
    <mergeCell ref="G3:J3"/>
    <mergeCell ref="K3:M3"/>
    <mergeCell ref="A5:A8"/>
    <mergeCell ref="A28:A31"/>
    <mergeCell ref="K26:M26"/>
    <mergeCell ref="A9:A12"/>
    <mergeCell ref="A13:A16"/>
    <mergeCell ref="A17:A20"/>
    <mergeCell ref="A21:A24"/>
    <mergeCell ref="C26:F26"/>
  </mergeCells>
  <hyperlinks>
    <hyperlink ref="A37" location="Contents!A1" display="Back to index" xr:uid="{48243947-5CE7-4C10-8FFB-11ECB2D2005A}"/>
  </hyperlinks>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iconSet" priority="93" id="{22D0E1B9-7EBA-4E0D-A043-77E963D08FB3}">
            <x14:iconSet iconSet="3Triangles">
              <x14:cfvo type="percent">
                <xm:f>0</xm:f>
              </x14:cfvo>
              <x14:cfvo type="num">
                <xm:f>1.0000000000000001E-5</xm:f>
              </x14:cfvo>
              <x14:cfvo type="num">
                <xm:f>1.0000000000000001E-5</xm:f>
              </x14:cfvo>
            </x14:iconSet>
          </x14:cfRule>
          <xm:sqref>K5</xm:sqref>
        </x14:conditionalFormatting>
        <x14:conditionalFormatting xmlns:xm="http://schemas.microsoft.com/office/excel/2006/main">
          <x14:cfRule type="iconSet" priority="92" id="{7CCF7ACD-9126-4E71-B6DC-17DA855817C4}">
            <x14:iconSet iconSet="3Triangles">
              <x14:cfvo type="percent">
                <xm:f>0</xm:f>
              </x14:cfvo>
              <x14:cfvo type="num">
                <xm:f>1.0000000000000001E-5</xm:f>
              </x14:cfvo>
              <x14:cfvo type="num">
                <xm:f>1.0000000000000001E-5</xm:f>
              </x14:cfvo>
            </x14:iconSet>
          </x14:cfRule>
          <xm:sqref>L5</xm:sqref>
        </x14:conditionalFormatting>
        <x14:conditionalFormatting xmlns:xm="http://schemas.microsoft.com/office/excel/2006/main">
          <x14:cfRule type="iconSet" priority="91" id="{663036C1-5C06-4B18-8EF1-F9CC1ED89B15}">
            <x14:iconSet iconSet="3Triangles">
              <x14:cfvo type="percent">
                <xm:f>0</xm:f>
              </x14:cfvo>
              <x14:cfvo type="num">
                <xm:f>1.0000000000000001E-5</xm:f>
              </x14:cfvo>
              <x14:cfvo type="num">
                <xm:f>1.0000000000000001E-5</xm:f>
              </x14:cfvo>
            </x14:iconSet>
          </x14:cfRule>
          <xm:sqref>M5</xm:sqref>
        </x14:conditionalFormatting>
        <x14:conditionalFormatting xmlns:xm="http://schemas.microsoft.com/office/excel/2006/main">
          <x14:cfRule type="iconSet" priority="90" id="{DD48C27B-2EED-4DDC-A0A4-4EED7ECF0DA9}">
            <x14:iconSet iconSet="3Triangles">
              <x14:cfvo type="percent">
                <xm:f>0</xm:f>
              </x14:cfvo>
              <x14:cfvo type="num">
                <xm:f>1.0000000000000001E-5</xm:f>
              </x14:cfvo>
              <x14:cfvo type="num">
                <xm:f>1.0000000000000001E-5</xm:f>
              </x14:cfvo>
            </x14:iconSet>
          </x14:cfRule>
          <xm:sqref>K6</xm:sqref>
        </x14:conditionalFormatting>
        <x14:conditionalFormatting xmlns:xm="http://schemas.microsoft.com/office/excel/2006/main">
          <x14:cfRule type="iconSet" priority="89" id="{E56723C5-ADC0-40B3-BBD3-3B5D19EE757D}">
            <x14:iconSet iconSet="3Triangles">
              <x14:cfvo type="percent">
                <xm:f>0</xm:f>
              </x14:cfvo>
              <x14:cfvo type="num">
                <xm:f>1.0000000000000001E-5</xm:f>
              </x14:cfvo>
              <x14:cfvo type="num">
                <xm:f>1.0000000000000001E-5</xm:f>
              </x14:cfvo>
            </x14:iconSet>
          </x14:cfRule>
          <xm:sqref>L6</xm:sqref>
        </x14:conditionalFormatting>
        <x14:conditionalFormatting xmlns:xm="http://schemas.microsoft.com/office/excel/2006/main">
          <x14:cfRule type="iconSet" priority="88" id="{2D6D2353-A5DB-4D9D-848F-AE331D11BAC3}">
            <x14:iconSet iconSet="3Triangles">
              <x14:cfvo type="percent">
                <xm:f>0</xm:f>
              </x14:cfvo>
              <x14:cfvo type="num">
                <xm:f>1.0000000000000001E-5</xm:f>
              </x14:cfvo>
              <x14:cfvo type="num">
                <xm:f>1.0000000000000001E-5</xm:f>
              </x14:cfvo>
            </x14:iconSet>
          </x14:cfRule>
          <xm:sqref>M6</xm:sqref>
        </x14:conditionalFormatting>
        <x14:conditionalFormatting xmlns:xm="http://schemas.microsoft.com/office/excel/2006/main">
          <x14:cfRule type="iconSet" priority="87" id="{DB38115B-FCE1-405D-9944-A38C036C4E1C}">
            <x14:iconSet iconSet="3Triangles">
              <x14:cfvo type="percent">
                <xm:f>0</xm:f>
              </x14:cfvo>
              <x14:cfvo type="num">
                <xm:f>1.0000000000000001E-5</xm:f>
              </x14:cfvo>
              <x14:cfvo type="num">
                <xm:f>1.0000000000000001E-5</xm:f>
              </x14:cfvo>
            </x14:iconSet>
          </x14:cfRule>
          <xm:sqref>K7</xm:sqref>
        </x14:conditionalFormatting>
        <x14:conditionalFormatting xmlns:xm="http://schemas.microsoft.com/office/excel/2006/main">
          <x14:cfRule type="iconSet" priority="86" id="{B0482F42-784A-46C5-A1C6-4CDFDD9A8EB9}">
            <x14:iconSet iconSet="3Triangles">
              <x14:cfvo type="percent">
                <xm:f>0</xm:f>
              </x14:cfvo>
              <x14:cfvo type="num">
                <xm:f>1.0000000000000001E-5</xm:f>
              </x14:cfvo>
              <x14:cfvo type="num">
                <xm:f>1.0000000000000001E-5</xm:f>
              </x14:cfvo>
            </x14:iconSet>
          </x14:cfRule>
          <xm:sqref>L7</xm:sqref>
        </x14:conditionalFormatting>
        <x14:conditionalFormatting xmlns:xm="http://schemas.microsoft.com/office/excel/2006/main">
          <x14:cfRule type="iconSet" priority="85" id="{19D2CAF5-3CE0-4378-A498-48B7B8B6A4DF}">
            <x14:iconSet iconSet="3Triangles">
              <x14:cfvo type="percent">
                <xm:f>0</xm:f>
              </x14:cfvo>
              <x14:cfvo type="num">
                <xm:f>1.0000000000000001E-5</xm:f>
              </x14:cfvo>
              <x14:cfvo type="num">
                <xm:f>1.0000000000000001E-5</xm:f>
              </x14:cfvo>
            </x14:iconSet>
          </x14:cfRule>
          <xm:sqref>M7</xm:sqref>
        </x14:conditionalFormatting>
        <x14:conditionalFormatting xmlns:xm="http://schemas.microsoft.com/office/excel/2006/main">
          <x14:cfRule type="iconSet" priority="84" id="{6F4B5431-D676-49B8-9789-4CE07B10E90A}">
            <x14:iconSet iconSet="3Triangles">
              <x14:cfvo type="percent">
                <xm:f>0</xm:f>
              </x14:cfvo>
              <x14:cfvo type="num">
                <xm:f>1.0000000000000001E-5</xm:f>
              </x14:cfvo>
              <x14:cfvo type="num">
                <xm:f>1.0000000000000001E-5</xm:f>
              </x14:cfvo>
            </x14:iconSet>
          </x14:cfRule>
          <xm:sqref>K8</xm:sqref>
        </x14:conditionalFormatting>
        <x14:conditionalFormatting xmlns:xm="http://schemas.microsoft.com/office/excel/2006/main">
          <x14:cfRule type="iconSet" priority="83" id="{8DBAB596-AEB7-4DF7-A515-D76FA9EA6DAE}">
            <x14:iconSet iconSet="3Triangles">
              <x14:cfvo type="percent">
                <xm:f>0</xm:f>
              </x14:cfvo>
              <x14:cfvo type="num">
                <xm:f>1.0000000000000001E-5</xm:f>
              </x14:cfvo>
              <x14:cfvo type="num">
                <xm:f>1.0000000000000001E-5</xm:f>
              </x14:cfvo>
            </x14:iconSet>
          </x14:cfRule>
          <xm:sqref>L8</xm:sqref>
        </x14:conditionalFormatting>
        <x14:conditionalFormatting xmlns:xm="http://schemas.microsoft.com/office/excel/2006/main">
          <x14:cfRule type="iconSet" priority="82" id="{2E988455-8BFE-4283-B33E-326147F3E760}">
            <x14:iconSet iconSet="3Triangles">
              <x14:cfvo type="percent">
                <xm:f>0</xm:f>
              </x14:cfvo>
              <x14:cfvo type="num">
                <xm:f>1.0000000000000001E-5</xm:f>
              </x14:cfvo>
              <x14:cfvo type="num">
                <xm:f>1.0000000000000001E-5</xm:f>
              </x14:cfvo>
            </x14:iconSet>
          </x14:cfRule>
          <xm:sqref>M8</xm:sqref>
        </x14:conditionalFormatting>
        <x14:conditionalFormatting xmlns:xm="http://schemas.microsoft.com/office/excel/2006/main">
          <x14:cfRule type="iconSet" priority="81" id="{A7F13AB3-87A2-4C7E-93AB-17982BD09E30}">
            <x14:iconSet iconSet="3Triangles">
              <x14:cfvo type="percent">
                <xm:f>0</xm:f>
              </x14:cfvo>
              <x14:cfvo type="num">
                <xm:f>1.0000000000000001E-5</xm:f>
              </x14:cfvo>
              <x14:cfvo type="num">
                <xm:f>1.0000000000000001E-5</xm:f>
              </x14:cfvo>
            </x14:iconSet>
          </x14:cfRule>
          <xm:sqref>K9</xm:sqref>
        </x14:conditionalFormatting>
        <x14:conditionalFormatting xmlns:xm="http://schemas.microsoft.com/office/excel/2006/main">
          <x14:cfRule type="iconSet" priority="80" id="{3B8B48E5-E90A-4614-85B4-43E155D97F84}">
            <x14:iconSet iconSet="3Triangles">
              <x14:cfvo type="percent">
                <xm:f>0</xm:f>
              </x14:cfvo>
              <x14:cfvo type="num">
                <xm:f>1.0000000000000001E-5</xm:f>
              </x14:cfvo>
              <x14:cfvo type="num">
                <xm:f>1.0000000000000001E-5</xm:f>
              </x14:cfvo>
            </x14:iconSet>
          </x14:cfRule>
          <xm:sqref>L9</xm:sqref>
        </x14:conditionalFormatting>
        <x14:conditionalFormatting xmlns:xm="http://schemas.microsoft.com/office/excel/2006/main">
          <x14:cfRule type="iconSet" priority="79" id="{EF5F4BB3-DA0D-420D-9A01-FDE44FD12AE0}">
            <x14:iconSet iconSet="3Triangles">
              <x14:cfvo type="percent">
                <xm:f>0</xm:f>
              </x14:cfvo>
              <x14:cfvo type="num">
                <xm:f>1.0000000000000001E-5</xm:f>
              </x14:cfvo>
              <x14:cfvo type="num">
                <xm:f>1.0000000000000001E-5</xm:f>
              </x14:cfvo>
            </x14:iconSet>
          </x14:cfRule>
          <xm:sqref>M9</xm:sqref>
        </x14:conditionalFormatting>
        <x14:conditionalFormatting xmlns:xm="http://schemas.microsoft.com/office/excel/2006/main">
          <x14:cfRule type="iconSet" priority="78" id="{4A253C62-903B-45CA-BDF0-4172758162E4}">
            <x14:iconSet iconSet="3Triangles">
              <x14:cfvo type="percent">
                <xm:f>0</xm:f>
              </x14:cfvo>
              <x14:cfvo type="num">
                <xm:f>1.0000000000000001E-5</xm:f>
              </x14:cfvo>
              <x14:cfvo type="num">
                <xm:f>1.0000000000000001E-5</xm:f>
              </x14:cfvo>
            </x14:iconSet>
          </x14:cfRule>
          <xm:sqref>K15</xm:sqref>
        </x14:conditionalFormatting>
        <x14:conditionalFormatting xmlns:xm="http://schemas.microsoft.com/office/excel/2006/main">
          <x14:cfRule type="iconSet" priority="77" id="{A9A05178-EF46-46CC-A693-70D859CF6120}">
            <x14:iconSet iconSet="3Triangles">
              <x14:cfvo type="percent">
                <xm:f>0</xm:f>
              </x14:cfvo>
              <x14:cfvo type="num">
                <xm:f>1.0000000000000001E-5</xm:f>
              </x14:cfvo>
              <x14:cfvo type="num">
                <xm:f>1.0000000000000001E-5</xm:f>
              </x14:cfvo>
            </x14:iconSet>
          </x14:cfRule>
          <xm:sqref>L15</xm:sqref>
        </x14:conditionalFormatting>
        <x14:conditionalFormatting xmlns:xm="http://schemas.microsoft.com/office/excel/2006/main">
          <x14:cfRule type="iconSet" priority="76" id="{3F74E13D-7BC4-4913-BE77-94F063A54EEB}">
            <x14:iconSet iconSet="3Triangles">
              <x14:cfvo type="percent">
                <xm:f>0</xm:f>
              </x14:cfvo>
              <x14:cfvo type="num">
                <xm:f>1.0000000000000001E-5</xm:f>
              </x14:cfvo>
              <x14:cfvo type="num">
                <xm:f>1.0000000000000001E-5</xm:f>
              </x14:cfvo>
            </x14:iconSet>
          </x14:cfRule>
          <xm:sqref>M15</xm:sqref>
        </x14:conditionalFormatting>
        <x14:conditionalFormatting xmlns:xm="http://schemas.microsoft.com/office/excel/2006/main">
          <x14:cfRule type="iconSet" priority="75" id="{0E739C36-2119-4015-9A16-E01A59CDF6B5}">
            <x14:iconSet iconSet="3Triangles">
              <x14:cfvo type="percent">
                <xm:f>0</xm:f>
              </x14:cfvo>
              <x14:cfvo type="num">
                <xm:f>1.0000000000000001E-5</xm:f>
              </x14:cfvo>
              <x14:cfvo type="num">
                <xm:f>1.0000000000000001E-5</xm:f>
              </x14:cfvo>
            </x14:iconSet>
          </x14:cfRule>
          <xm:sqref>K16</xm:sqref>
        </x14:conditionalFormatting>
        <x14:conditionalFormatting xmlns:xm="http://schemas.microsoft.com/office/excel/2006/main">
          <x14:cfRule type="iconSet" priority="74" id="{59DE5610-F890-4CFF-9F9C-6653A8574DDD}">
            <x14:iconSet iconSet="3Triangles">
              <x14:cfvo type="percent">
                <xm:f>0</xm:f>
              </x14:cfvo>
              <x14:cfvo type="num">
                <xm:f>1.0000000000000001E-5</xm:f>
              </x14:cfvo>
              <x14:cfvo type="num">
                <xm:f>1.0000000000000001E-5</xm:f>
              </x14:cfvo>
            </x14:iconSet>
          </x14:cfRule>
          <xm:sqref>L16</xm:sqref>
        </x14:conditionalFormatting>
        <x14:conditionalFormatting xmlns:xm="http://schemas.microsoft.com/office/excel/2006/main">
          <x14:cfRule type="iconSet" priority="73" id="{030DEB83-0695-4F1D-8931-34999AFDB3B3}">
            <x14:iconSet iconSet="3Triangles">
              <x14:cfvo type="percent">
                <xm:f>0</xm:f>
              </x14:cfvo>
              <x14:cfvo type="num">
                <xm:f>1.0000000000000001E-5</xm:f>
              </x14:cfvo>
              <x14:cfvo type="num">
                <xm:f>1.0000000000000001E-5</xm:f>
              </x14:cfvo>
            </x14:iconSet>
          </x14:cfRule>
          <xm:sqref>M16</xm:sqref>
        </x14:conditionalFormatting>
        <x14:conditionalFormatting xmlns:xm="http://schemas.microsoft.com/office/excel/2006/main">
          <x14:cfRule type="iconSet" priority="72" id="{D3EE4D7D-CED9-4352-AEF8-0096E08E1BBF}">
            <x14:iconSet iconSet="3Triangles">
              <x14:cfvo type="percent">
                <xm:f>0</xm:f>
              </x14:cfvo>
              <x14:cfvo type="num">
                <xm:f>1.0000000000000001E-5</xm:f>
              </x14:cfvo>
              <x14:cfvo type="num">
                <xm:f>1.0000000000000001E-5</xm:f>
              </x14:cfvo>
            </x14:iconSet>
          </x14:cfRule>
          <xm:sqref>K17</xm:sqref>
        </x14:conditionalFormatting>
        <x14:conditionalFormatting xmlns:xm="http://schemas.microsoft.com/office/excel/2006/main">
          <x14:cfRule type="iconSet" priority="71" id="{067425ED-7090-4AAB-BCB8-34B1F1A4837F}">
            <x14:iconSet iconSet="3Triangles">
              <x14:cfvo type="percent">
                <xm:f>0</xm:f>
              </x14:cfvo>
              <x14:cfvo type="num">
                <xm:f>1.0000000000000001E-5</xm:f>
              </x14:cfvo>
              <x14:cfvo type="num">
                <xm:f>1.0000000000000001E-5</xm:f>
              </x14:cfvo>
            </x14:iconSet>
          </x14:cfRule>
          <xm:sqref>L17</xm:sqref>
        </x14:conditionalFormatting>
        <x14:conditionalFormatting xmlns:xm="http://schemas.microsoft.com/office/excel/2006/main">
          <x14:cfRule type="iconSet" priority="70" id="{5F908D61-4609-401C-AD8E-3976A3E6F4BA}">
            <x14:iconSet iconSet="3Triangles">
              <x14:cfvo type="percent">
                <xm:f>0</xm:f>
              </x14:cfvo>
              <x14:cfvo type="num">
                <xm:f>1.0000000000000001E-5</xm:f>
              </x14:cfvo>
              <x14:cfvo type="num">
                <xm:f>1.0000000000000001E-5</xm:f>
              </x14:cfvo>
            </x14:iconSet>
          </x14:cfRule>
          <xm:sqref>M17</xm:sqref>
        </x14:conditionalFormatting>
        <x14:conditionalFormatting xmlns:xm="http://schemas.microsoft.com/office/excel/2006/main">
          <x14:cfRule type="iconSet" priority="69" id="{D2BA5E9C-AF70-4EE9-AAD0-EB2F4676E593}">
            <x14:iconSet iconSet="3Triangles">
              <x14:cfvo type="percent">
                <xm:f>0</xm:f>
              </x14:cfvo>
              <x14:cfvo type="num">
                <xm:f>1.0000000000000001E-5</xm:f>
              </x14:cfvo>
              <x14:cfvo type="num">
                <xm:f>1.0000000000000001E-5</xm:f>
              </x14:cfvo>
            </x14:iconSet>
          </x14:cfRule>
          <xm:sqref>K18</xm:sqref>
        </x14:conditionalFormatting>
        <x14:conditionalFormatting xmlns:xm="http://schemas.microsoft.com/office/excel/2006/main">
          <x14:cfRule type="iconSet" priority="68" id="{896C075A-05DF-4DA1-BC03-C01422C19356}">
            <x14:iconSet iconSet="3Triangles">
              <x14:cfvo type="percent">
                <xm:f>0</xm:f>
              </x14:cfvo>
              <x14:cfvo type="num">
                <xm:f>1.0000000000000001E-5</xm:f>
              </x14:cfvo>
              <x14:cfvo type="num">
                <xm:f>1.0000000000000001E-5</xm:f>
              </x14:cfvo>
            </x14:iconSet>
          </x14:cfRule>
          <xm:sqref>L18</xm:sqref>
        </x14:conditionalFormatting>
        <x14:conditionalFormatting xmlns:xm="http://schemas.microsoft.com/office/excel/2006/main">
          <x14:cfRule type="iconSet" priority="67" id="{09C6AC0F-2AD0-4317-9CC2-DFEB7F125093}">
            <x14:iconSet iconSet="3Triangles">
              <x14:cfvo type="percent">
                <xm:f>0</xm:f>
              </x14:cfvo>
              <x14:cfvo type="num">
                <xm:f>1.0000000000000001E-5</xm:f>
              </x14:cfvo>
              <x14:cfvo type="num">
                <xm:f>1.0000000000000001E-5</xm:f>
              </x14:cfvo>
            </x14:iconSet>
          </x14:cfRule>
          <xm:sqref>M18</xm:sqref>
        </x14:conditionalFormatting>
        <x14:conditionalFormatting xmlns:xm="http://schemas.microsoft.com/office/excel/2006/main">
          <x14:cfRule type="iconSet" priority="66" id="{E4264F21-7BE8-450B-A54A-D240E8AB550B}">
            <x14:iconSet iconSet="3Triangles">
              <x14:cfvo type="percent">
                <xm:f>0</xm:f>
              </x14:cfvo>
              <x14:cfvo type="num">
                <xm:f>1.0000000000000001E-5</xm:f>
              </x14:cfvo>
              <x14:cfvo type="num">
                <xm:f>1.0000000000000001E-5</xm:f>
              </x14:cfvo>
            </x14:iconSet>
          </x14:cfRule>
          <xm:sqref>K19</xm:sqref>
        </x14:conditionalFormatting>
        <x14:conditionalFormatting xmlns:xm="http://schemas.microsoft.com/office/excel/2006/main">
          <x14:cfRule type="iconSet" priority="65" id="{357AF748-FC47-49A1-BD07-DD44C0681EF3}">
            <x14:iconSet iconSet="3Triangles">
              <x14:cfvo type="percent">
                <xm:f>0</xm:f>
              </x14:cfvo>
              <x14:cfvo type="num">
                <xm:f>1.0000000000000001E-5</xm:f>
              </x14:cfvo>
              <x14:cfvo type="num">
                <xm:f>1.0000000000000001E-5</xm:f>
              </x14:cfvo>
            </x14:iconSet>
          </x14:cfRule>
          <xm:sqref>L19</xm:sqref>
        </x14:conditionalFormatting>
        <x14:conditionalFormatting xmlns:xm="http://schemas.microsoft.com/office/excel/2006/main">
          <x14:cfRule type="iconSet" priority="64" id="{D0D5B6AD-9B90-4C6F-8990-0E1630051085}">
            <x14:iconSet iconSet="3Triangles">
              <x14:cfvo type="percent">
                <xm:f>0</xm:f>
              </x14:cfvo>
              <x14:cfvo type="num">
                <xm:f>1.0000000000000001E-5</xm:f>
              </x14:cfvo>
              <x14:cfvo type="num">
                <xm:f>1.0000000000000001E-5</xm:f>
              </x14:cfvo>
            </x14:iconSet>
          </x14:cfRule>
          <xm:sqref>M19</xm:sqref>
        </x14:conditionalFormatting>
        <x14:conditionalFormatting xmlns:xm="http://schemas.microsoft.com/office/excel/2006/main">
          <x14:cfRule type="iconSet" priority="63" id="{485FD059-51A6-4688-A832-11B19BBB478D}">
            <x14:iconSet iconSet="3Triangles">
              <x14:cfvo type="percent">
                <xm:f>0</xm:f>
              </x14:cfvo>
              <x14:cfvo type="num">
                <xm:f>1.0000000000000001E-5</xm:f>
              </x14:cfvo>
              <x14:cfvo type="num">
                <xm:f>1.0000000000000001E-5</xm:f>
              </x14:cfvo>
            </x14:iconSet>
          </x14:cfRule>
          <xm:sqref>K28:K31</xm:sqref>
        </x14:conditionalFormatting>
        <x14:conditionalFormatting xmlns:xm="http://schemas.microsoft.com/office/excel/2006/main">
          <x14:cfRule type="iconSet" priority="62" id="{4B4D7029-4571-4C2E-89F2-6926E9287CFD}">
            <x14:iconSet iconSet="3Triangles">
              <x14:cfvo type="percent">
                <xm:f>0</xm:f>
              </x14:cfvo>
              <x14:cfvo type="num">
                <xm:f>1.0000000000000001E-5</xm:f>
              </x14:cfvo>
              <x14:cfvo type="num">
                <xm:f>1.0000000000000001E-5</xm:f>
              </x14:cfvo>
            </x14:iconSet>
          </x14:cfRule>
          <xm:sqref>L28:L31</xm:sqref>
        </x14:conditionalFormatting>
        <x14:conditionalFormatting xmlns:xm="http://schemas.microsoft.com/office/excel/2006/main">
          <x14:cfRule type="iconSet" priority="61" id="{31CD61B8-76ED-40AA-8FF3-60986F9501FE}">
            <x14:iconSet iconSet="3Triangles">
              <x14:cfvo type="percent">
                <xm:f>0</xm:f>
              </x14:cfvo>
              <x14:cfvo type="num">
                <xm:f>1.0000000000000001E-5</xm:f>
              </x14:cfvo>
              <x14:cfvo type="num">
                <xm:f>1.0000000000000001E-5</xm:f>
              </x14:cfvo>
            </x14:iconSet>
          </x14:cfRule>
          <xm:sqref>M28:M31</xm:sqref>
        </x14:conditionalFormatting>
        <x14:conditionalFormatting xmlns:xm="http://schemas.microsoft.com/office/excel/2006/main">
          <x14:cfRule type="iconSet" priority="60" id="{E272FE16-0E0E-4995-88A7-763EB3C4FA09}">
            <x14:iconSet iconSet="3Triangles">
              <x14:cfvo type="percent">
                <xm:f>0</xm:f>
              </x14:cfvo>
              <x14:cfvo type="num">
                <xm:f>1.0000000000000001E-5</xm:f>
              </x14:cfvo>
              <x14:cfvo type="num">
                <xm:f>1.0000000000000001E-5</xm:f>
              </x14:cfvo>
            </x14:iconSet>
          </x14:cfRule>
          <xm:sqref>K32:K33</xm:sqref>
        </x14:conditionalFormatting>
        <x14:conditionalFormatting xmlns:xm="http://schemas.microsoft.com/office/excel/2006/main">
          <x14:cfRule type="iconSet" priority="59" id="{3C39B094-0879-465F-8F36-BE3D8F181560}">
            <x14:iconSet iconSet="3Triangles">
              <x14:cfvo type="percent">
                <xm:f>0</xm:f>
              </x14:cfvo>
              <x14:cfvo type="num">
                <xm:f>1.0000000000000001E-5</xm:f>
              </x14:cfvo>
              <x14:cfvo type="num">
                <xm:f>1.0000000000000001E-5</xm:f>
              </x14:cfvo>
            </x14:iconSet>
          </x14:cfRule>
          <xm:sqref>L32:L33</xm:sqref>
        </x14:conditionalFormatting>
        <x14:conditionalFormatting xmlns:xm="http://schemas.microsoft.com/office/excel/2006/main">
          <x14:cfRule type="iconSet" priority="58" id="{92BB16E4-4751-4900-8563-96A88207E6B2}">
            <x14:iconSet iconSet="3Triangles">
              <x14:cfvo type="percent">
                <xm:f>0</xm:f>
              </x14:cfvo>
              <x14:cfvo type="num">
                <xm:f>1.0000000000000001E-5</xm:f>
              </x14:cfvo>
              <x14:cfvo type="num">
                <xm:f>1.0000000000000001E-5</xm:f>
              </x14:cfvo>
            </x14:iconSet>
          </x14:cfRule>
          <xm:sqref>M32:M33</xm:sqref>
        </x14:conditionalFormatting>
        <x14:conditionalFormatting xmlns:xm="http://schemas.microsoft.com/office/excel/2006/main">
          <x14:cfRule type="iconSet" priority="57" id="{FA38C3D5-1AE8-4400-BE25-766AAAF8116E}">
            <x14:iconSet iconSet="3Triangles">
              <x14:cfvo type="percent">
                <xm:f>0</xm:f>
              </x14:cfvo>
              <x14:cfvo type="num">
                <xm:f>1.0000000000000001E-5</xm:f>
              </x14:cfvo>
              <x14:cfvo type="num">
                <xm:f>1.0000000000000001E-5</xm:f>
              </x14:cfvo>
            </x14:iconSet>
          </x14:cfRule>
          <xm:sqref>K34</xm:sqref>
        </x14:conditionalFormatting>
        <x14:conditionalFormatting xmlns:xm="http://schemas.microsoft.com/office/excel/2006/main">
          <x14:cfRule type="iconSet" priority="56" id="{175BCD53-326A-47CF-94D3-17786B5E863D}">
            <x14:iconSet iconSet="3Triangles">
              <x14:cfvo type="percent">
                <xm:f>0</xm:f>
              </x14:cfvo>
              <x14:cfvo type="num">
                <xm:f>1.0000000000000001E-5</xm:f>
              </x14:cfvo>
              <x14:cfvo type="num">
                <xm:f>1.0000000000000001E-5</xm:f>
              </x14:cfvo>
            </x14:iconSet>
          </x14:cfRule>
          <xm:sqref>L34</xm:sqref>
        </x14:conditionalFormatting>
        <x14:conditionalFormatting xmlns:xm="http://schemas.microsoft.com/office/excel/2006/main">
          <x14:cfRule type="iconSet" priority="55" id="{4321D563-7772-4BB4-89D0-C11729F2E961}">
            <x14:iconSet iconSet="3Triangles">
              <x14:cfvo type="percent">
                <xm:f>0</xm:f>
              </x14:cfvo>
              <x14:cfvo type="num">
                <xm:f>1.0000000000000001E-5</xm:f>
              </x14:cfvo>
              <x14:cfvo type="num">
                <xm:f>1.0000000000000001E-5</xm:f>
              </x14:cfvo>
            </x14:iconSet>
          </x14:cfRule>
          <xm:sqref>M34</xm:sqref>
        </x14:conditionalFormatting>
        <x14:conditionalFormatting xmlns:xm="http://schemas.microsoft.com/office/excel/2006/main">
          <x14:cfRule type="iconSet" priority="54" id="{957B7B8F-13DE-4A05-83AA-8F8239AA4B0E}">
            <x14:iconSet iconSet="3Triangles">
              <x14:cfvo type="percent">
                <xm:f>0</xm:f>
              </x14:cfvo>
              <x14:cfvo type="num">
                <xm:f>1.0000000000000001E-5</xm:f>
              </x14:cfvo>
              <x14:cfvo type="num">
                <xm:f>1.0000000000000001E-5</xm:f>
              </x14:cfvo>
            </x14:iconSet>
          </x14:cfRule>
          <xm:sqref>K35</xm:sqref>
        </x14:conditionalFormatting>
        <x14:conditionalFormatting xmlns:xm="http://schemas.microsoft.com/office/excel/2006/main">
          <x14:cfRule type="iconSet" priority="53" id="{A96189FC-0E04-423D-B679-C386846683CD}">
            <x14:iconSet iconSet="3Triangles">
              <x14:cfvo type="percent">
                <xm:f>0</xm:f>
              </x14:cfvo>
              <x14:cfvo type="num">
                <xm:f>1.0000000000000001E-5</xm:f>
              </x14:cfvo>
              <x14:cfvo type="num">
                <xm:f>1.0000000000000001E-5</xm:f>
              </x14:cfvo>
            </x14:iconSet>
          </x14:cfRule>
          <xm:sqref>L35</xm:sqref>
        </x14:conditionalFormatting>
        <x14:conditionalFormatting xmlns:xm="http://schemas.microsoft.com/office/excel/2006/main">
          <x14:cfRule type="iconSet" priority="52" id="{513D35B1-6150-43C4-BA1D-01D6A3CE41B0}">
            <x14:iconSet iconSet="3Triangles">
              <x14:cfvo type="percent">
                <xm:f>0</xm:f>
              </x14:cfvo>
              <x14:cfvo type="num">
                <xm:f>1.0000000000000001E-5</xm:f>
              </x14:cfvo>
              <x14:cfvo type="num">
                <xm:f>1.0000000000000001E-5</xm:f>
              </x14:cfvo>
            </x14:iconSet>
          </x14:cfRule>
          <xm:sqref>M35</xm:sqref>
        </x14:conditionalFormatting>
        <x14:conditionalFormatting xmlns:xm="http://schemas.microsoft.com/office/excel/2006/main">
          <x14:cfRule type="iconSet" priority="51" id="{C13282C3-4AB5-459C-B49F-8B684BAE2051}">
            <x14:iconSet iconSet="3Triangles">
              <x14:cfvo type="percent">
                <xm:f>0</xm:f>
              </x14:cfvo>
              <x14:cfvo type="num">
                <xm:f>1.0000000000000001E-5</xm:f>
              </x14:cfvo>
              <x14:cfvo type="num">
                <xm:f>1.0000000000000001E-5</xm:f>
              </x14:cfvo>
            </x14:iconSet>
          </x14:cfRule>
          <xm:sqref>K36</xm:sqref>
        </x14:conditionalFormatting>
        <x14:conditionalFormatting xmlns:xm="http://schemas.microsoft.com/office/excel/2006/main">
          <x14:cfRule type="iconSet" priority="50" id="{601F0896-5FBE-4863-AED9-AEB4607C17DF}">
            <x14:iconSet iconSet="3Triangles">
              <x14:cfvo type="percent">
                <xm:f>0</xm:f>
              </x14:cfvo>
              <x14:cfvo type="num">
                <xm:f>1.0000000000000001E-5</xm:f>
              </x14:cfvo>
              <x14:cfvo type="num">
                <xm:f>1.0000000000000001E-5</xm:f>
              </x14:cfvo>
            </x14:iconSet>
          </x14:cfRule>
          <xm:sqref>L36</xm:sqref>
        </x14:conditionalFormatting>
        <x14:conditionalFormatting xmlns:xm="http://schemas.microsoft.com/office/excel/2006/main">
          <x14:cfRule type="iconSet" priority="49" id="{4355E33D-7C1C-4D21-97C6-E07D92B9E7F6}">
            <x14:iconSet iconSet="3Triangles">
              <x14:cfvo type="percent">
                <xm:f>0</xm:f>
              </x14:cfvo>
              <x14:cfvo type="num">
                <xm:f>1.0000000000000001E-5</xm:f>
              </x14:cfvo>
              <x14:cfvo type="num">
                <xm:f>1.0000000000000001E-5</xm:f>
              </x14:cfvo>
            </x14:iconSet>
          </x14:cfRule>
          <xm:sqref>M36</xm:sqref>
        </x14:conditionalFormatting>
        <x14:conditionalFormatting xmlns:xm="http://schemas.microsoft.com/office/excel/2006/main">
          <x14:cfRule type="iconSet" priority="48" id="{E5636F01-EEB0-465E-AB48-243697A1DE06}">
            <x14:iconSet iconSet="3Triangles">
              <x14:cfvo type="percent">
                <xm:f>0</xm:f>
              </x14:cfvo>
              <x14:cfvo type="num">
                <xm:f>1.0000000000000001E-5</xm:f>
              </x14:cfvo>
              <x14:cfvo type="num">
                <xm:f>1.0000000000000001E-5</xm:f>
              </x14:cfvo>
            </x14:iconSet>
          </x14:cfRule>
          <xm:sqref>K10</xm:sqref>
        </x14:conditionalFormatting>
        <x14:conditionalFormatting xmlns:xm="http://schemas.microsoft.com/office/excel/2006/main">
          <x14:cfRule type="iconSet" priority="47" id="{7614FDF5-0498-4F42-B374-D7E2E6F30A84}">
            <x14:iconSet iconSet="3Triangles">
              <x14:cfvo type="percent">
                <xm:f>0</xm:f>
              </x14:cfvo>
              <x14:cfvo type="num">
                <xm:f>1.0000000000000001E-5</xm:f>
              </x14:cfvo>
              <x14:cfvo type="num">
                <xm:f>1.0000000000000001E-5</xm:f>
              </x14:cfvo>
            </x14:iconSet>
          </x14:cfRule>
          <xm:sqref>L10</xm:sqref>
        </x14:conditionalFormatting>
        <x14:conditionalFormatting xmlns:xm="http://schemas.microsoft.com/office/excel/2006/main">
          <x14:cfRule type="iconSet" priority="46" id="{47AFA792-32AE-4712-ADAB-E59BD69DFF8D}">
            <x14:iconSet iconSet="3Triangles">
              <x14:cfvo type="percent">
                <xm:f>0</xm:f>
              </x14:cfvo>
              <x14:cfvo type="num">
                <xm:f>1.0000000000000001E-5</xm:f>
              </x14:cfvo>
              <x14:cfvo type="num">
                <xm:f>1.0000000000000001E-5</xm:f>
              </x14:cfvo>
            </x14:iconSet>
          </x14:cfRule>
          <xm:sqref>M10</xm:sqref>
        </x14:conditionalFormatting>
        <x14:conditionalFormatting xmlns:xm="http://schemas.microsoft.com/office/excel/2006/main">
          <x14:cfRule type="iconSet" priority="45" id="{17AC685F-AD3C-4FBB-912C-A4EAFCB6C4DE}">
            <x14:iconSet iconSet="3Triangles">
              <x14:cfvo type="percent">
                <xm:f>0</xm:f>
              </x14:cfvo>
              <x14:cfvo type="num">
                <xm:f>1.0000000000000001E-5</xm:f>
              </x14:cfvo>
              <x14:cfvo type="num">
                <xm:f>1.0000000000000001E-5</xm:f>
              </x14:cfvo>
            </x14:iconSet>
          </x14:cfRule>
          <xm:sqref>K11</xm:sqref>
        </x14:conditionalFormatting>
        <x14:conditionalFormatting xmlns:xm="http://schemas.microsoft.com/office/excel/2006/main">
          <x14:cfRule type="iconSet" priority="44" id="{F4335390-1646-473E-A3D4-9D8905DE2421}">
            <x14:iconSet iconSet="3Triangles">
              <x14:cfvo type="percent">
                <xm:f>0</xm:f>
              </x14:cfvo>
              <x14:cfvo type="num">
                <xm:f>1.0000000000000001E-5</xm:f>
              </x14:cfvo>
              <x14:cfvo type="num">
                <xm:f>1.0000000000000001E-5</xm:f>
              </x14:cfvo>
            </x14:iconSet>
          </x14:cfRule>
          <xm:sqref>L11</xm:sqref>
        </x14:conditionalFormatting>
        <x14:conditionalFormatting xmlns:xm="http://schemas.microsoft.com/office/excel/2006/main">
          <x14:cfRule type="iconSet" priority="43" id="{1CCE1C55-ECCC-40E1-8BDF-883138A9845F}">
            <x14:iconSet iconSet="3Triangles">
              <x14:cfvo type="percent">
                <xm:f>0</xm:f>
              </x14:cfvo>
              <x14:cfvo type="num">
                <xm:f>1.0000000000000001E-5</xm:f>
              </x14:cfvo>
              <x14:cfvo type="num">
                <xm:f>1.0000000000000001E-5</xm:f>
              </x14:cfvo>
            </x14:iconSet>
          </x14:cfRule>
          <xm:sqref>M11</xm:sqref>
        </x14:conditionalFormatting>
        <x14:conditionalFormatting xmlns:xm="http://schemas.microsoft.com/office/excel/2006/main">
          <x14:cfRule type="iconSet" priority="42" id="{C77D404A-0BDE-4468-88A9-E23DDDD31D0C}">
            <x14:iconSet iconSet="3Triangles">
              <x14:cfvo type="percent">
                <xm:f>0</xm:f>
              </x14:cfvo>
              <x14:cfvo type="num">
                <xm:f>1.0000000000000001E-5</xm:f>
              </x14:cfvo>
              <x14:cfvo type="num">
                <xm:f>1.0000000000000001E-5</xm:f>
              </x14:cfvo>
            </x14:iconSet>
          </x14:cfRule>
          <xm:sqref>K12</xm:sqref>
        </x14:conditionalFormatting>
        <x14:conditionalFormatting xmlns:xm="http://schemas.microsoft.com/office/excel/2006/main">
          <x14:cfRule type="iconSet" priority="41" id="{F898FF29-3E37-49A4-BFEF-C2EDD4B82CE3}">
            <x14:iconSet iconSet="3Triangles">
              <x14:cfvo type="percent">
                <xm:f>0</xm:f>
              </x14:cfvo>
              <x14:cfvo type="num">
                <xm:f>1.0000000000000001E-5</xm:f>
              </x14:cfvo>
              <x14:cfvo type="num">
                <xm:f>1.0000000000000001E-5</xm:f>
              </x14:cfvo>
            </x14:iconSet>
          </x14:cfRule>
          <xm:sqref>L12</xm:sqref>
        </x14:conditionalFormatting>
        <x14:conditionalFormatting xmlns:xm="http://schemas.microsoft.com/office/excel/2006/main">
          <x14:cfRule type="iconSet" priority="40" id="{0B51A940-76D7-422D-8676-51FB9DE44A3C}">
            <x14:iconSet iconSet="3Triangles">
              <x14:cfvo type="percent">
                <xm:f>0</xm:f>
              </x14:cfvo>
              <x14:cfvo type="num">
                <xm:f>1.0000000000000001E-5</xm:f>
              </x14:cfvo>
              <x14:cfvo type="num">
                <xm:f>1.0000000000000001E-5</xm:f>
              </x14:cfvo>
            </x14:iconSet>
          </x14:cfRule>
          <xm:sqref>M12</xm:sqref>
        </x14:conditionalFormatting>
        <x14:conditionalFormatting xmlns:xm="http://schemas.microsoft.com/office/excel/2006/main">
          <x14:cfRule type="iconSet" priority="33" id="{328C5FF3-03D8-4309-BEB8-79ACD544487B}">
            <x14:iconSet iconSet="3Triangles">
              <x14:cfvo type="percent">
                <xm:f>0</xm:f>
              </x14:cfvo>
              <x14:cfvo type="num">
                <xm:f>1.0000000000000001E-5</xm:f>
              </x14:cfvo>
              <x14:cfvo type="num">
                <xm:f>1.0000000000000001E-5</xm:f>
              </x14:cfvo>
            </x14:iconSet>
          </x14:cfRule>
          <xm:sqref>K20</xm:sqref>
        </x14:conditionalFormatting>
        <x14:conditionalFormatting xmlns:xm="http://schemas.microsoft.com/office/excel/2006/main">
          <x14:cfRule type="iconSet" priority="32" id="{EACFEA2C-356F-4B82-8AF1-5DDDC21800F6}">
            <x14:iconSet iconSet="3Triangles">
              <x14:cfvo type="percent">
                <xm:f>0</xm:f>
              </x14:cfvo>
              <x14:cfvo type="num">
                <xm:f>1.0000000000000001E-5</xm:f>
              </x14:cfvo>
              <x14:cfvo type="num">
                <xm:f>1.0000000000000001E-5</xm:f>
              </x14:cfvo>
            </x14:iconSet>
          </x14:cfRule>
          <xm:sqref>L20</xm:sqref>
        </x14:conditionalFormatting>
        <x14:conditionalFormatting xmlns:xm="http://schemas.microsoft.com/office/excel/2006/main">
          <x14:cfRule type="iconSet" priority="31" id="{11EF8527-E731-4BCE-ACE4-8F6B62AA896D}">
            <x14:iconSet iconSet="3Triangles">
              <x14:cfvo type="percent">
                <xm:f>0</xm:f>
              </x14:cfvo>
              <x14:cfvo type="num">
                <xm:f>1.0000000000000001E-5</xm:f>
              </x14:cfvo>
              <x14:cfvo type="num">
                <xm:f>1.0000000000000001E-5</xm:f>
              </x14:cfvo>
            </x14:iconSet>
          </x14:cfRule>
          <xm:sqref>M20</xm:sqref>
        </x14:conditionalFormatting>
        <x14:conditionalFormatting xmlns:xm="http://schemas.microsoft.com/office/excel/2006/main">
          <x14:cfRule type="iconSet" priority="18" id="{6CF00396-F244-4387-B972-AEA3D70ED6AD}">
            <x14:iconSet iconSet="3Triangles">
              <x14:cfvo type="percent">
                <xm:f>0</xm:f>
              </x14:cfvo>
              <x14:cfvo type="num">
                <xm:f>1.0000000000000001E-5</xm:f>
              </x14:cfvo>
              <x14:cfvo type="num">
                <xm:f>1.0000000000000001E-5</xm:f>
              </x14:cfvo>
            </x14:iconSet>
          </x14:cfRule>
          <xm:sqref>K13</xm:sqref>
        </x14:conditionalFormatting>
        <x14:conditionalFormatting xmlns:xm="http://schemas.microsoft.com/office/excel/2006/main">
          <x14:cfRule type="iconSet" priority="17" id="{3DA865EF-4E17-430D-B872-CD95A2F3B5F2}">
            <x14:iconSet iconSet="3Triangles">
              <x14:cfvo type="percent">
                <xm:f>0</xm:f>
              </x14:cfvo>
              <x14:cfvo type="num">
                <xm:f>1.0000000000000001E-5</xm:f>
              </x14:cfvo>
              <x14:cfvo type="num">
                <xm:f>1.0000000000000001E-5</xm:f>
              </x14:cfvo>
            </x14:iconSet>
          </x14:cfRule>
          <xm:sqref>L13</xm:sqref>
        </x14:conditionalFormatting>
        <x14:conditionalFormatting xmlns:xm="http://schemas.microsoft.com/office/excel/2006/main">
          <x14:cfRule type="iconSet" priority="16" id="{4EB99927-41A3-4E12-A215-449C173EFBB8}">
            <x14:iconSet iconSet="3Triangles">
              <x14:cfvo type="percent">
                <xm:f>0</xm:f>
              </x14:cfvo>
              <x14:cfvo type="num">
                <xm:f>1.0000000000000001E-5</xm:f>
              </x14:cfvo>
              <x14:cfvo type="num">
                <xm:f>1.0000000000000001E-5</xm:f>
              </x14:cfvo>
            </x14:iconSet>
          </x14:cfRule>
          <xm:sqref>M13</xm:sqref>
        </x14:conditionalFormatting>
        <x14:conditionalFormatting xmlns:xm="http://schemas.microsoft.com/office/excel/2006/main">
          <x14:cfRule type="iconSet" priority="15" id="{76629A48-4073-4B50-A36E-0D23F229D7AB}">
            <x14:iconSet iconSet="3Triangles">
              <x14:cfvo type="percent">
                <xm:f>0</xm:f>
              </x14:cfvo>
              <x14:cfvo type="num">
                <xm:f>1.0000000000000001E-5</xm:f>
              </x14:cfvo>
              <x14:cfvo type="num">
                <xm:f>1.0000000000000001E-5</xm:f>
              </x14:cfvo>
            </x14:iconSet>
          </x14:cfRule>
          <xm:sqref>K14</xm:sqref>
        </x14:conditionalFormatting>
        <x14:conditionalFormatting xmlns:xm="http://schemas.microsoft.com/office/excel/2006/main">
          <x14:cfRule type="iconSet" priority="14" id="{623FE692-2370-4076-BEE9-B1F340C3D157}">
            <x14:iconSet iconSet="3Triangles">
              <x14:cfvo type="percent">
                <xm:f>0</xm:f>
              </x14:cfvo>
              <x14:cfvo type="num">
                <xm:f>1.0000000000000001E-5</xm:f>
              </x14:cfvo>
              <x14:cfvo type="num">
                <xm:f>1.0000000000000001E-5</xm:f>
              </x14:cfvo>
            </x14:iconSet>
          </x14:cfRule>
          <xm:sqref>L14</xm:sqref>
        </x14:conditionalFormatting>
        <x14:conditionalFormatting xmlns:xm="http://schemas.microsoft.com/office/excel/2006/main">
          <x14:cfRule type="iconSet" priority="13" id="{57DEB1DA-51D8-4422-8BA4-11D8397F4FB4}">
            <x14:iconSet iconSet="3Triangles">
              <x14:cfvo type="percent">
                <xm:f>0</xm:f>
              </x14:cfvo>
              <x14:cfvo type="num">
                <xm:f>1.0000000000000001E-5</xm:f>
              </x14:cfvo>
              <x14:cfvo type="num">
                <xm:f>1.0000000000000001E-5</xm:f>
              </x14:cfvo>
            </x14:iconSet>
          </x14:cfRule>
          <xm:sqref>M14</xm:sqref>
        </x14:conditionalFormatting>
        <x14:conditionalFormatting xmlns:xm="http://schemas.microsoft.com/office/excel/2006/main">
          <x14:cfRule type="iconSet" priority="12" id="{DDEF9FC1-6D9C-453F-93C5-C7105C146904}">
            <x14:iconSet iconSet="3Triangles">
              <x14:cfvo type="percent">
                <xm:f>0</xm:f>
              </x14:cfvo>
              <x14:cfvo type="num">
                <xm:f>1.0000000000000001E-5</xm:f>
              </x14:cfvo>
              <x14:cfvo type="num">
                <xm:f>1.0000000000000001E-5</xm:f>
              </x14:cfvo>
            </x14:iconSet>
          </x14:cfRule>
          <xm:sqref>K23</xm:sqref>
        </x14:conditionalFormatting>
        <x14:conditionalFormatting xmlns:xm="http://schemas.microsoft.com/office/excel/2006/main">
          <x14:cfRule type="iconSet" priority="11" id="{F1B73F41-B849-49B7-B54A-FD4703C7B4FF}">
            <x14:iconSet iconSet="3Triangles">
              <x14:cfvo type="percent">
                <xm:f>0</xm:f>
              </x14:cfvo>
              <x14:cfvo type="num">
                <xm:f>1.0000000000000001E-5</xm:f>
              </x14:cfvo>
              <x14:cfvo type="num">
                <xm:f>1.0000000000000001E-5</xm:f>
              </x14:cfvo>
            </x14:iconSet>
          </x14:cfRule>
          <xm:sqref>L23</xm:sqref>
        </x14:conditionalFormatting>
        <x14:conditionalFormatting xmlns:xm="http://schemas.microsoft.com/office/excel/2006/main">
          <x14:cfRule type="iconSet" priority="10" id="{EF9945F0-8F55-4BE6-9C19-849362F487A6}">
            <x14:iconSet iconSet="3Triangles">
              <x14:cfvo type="percent">
                <xm:f>0</xm:f>
              </x14:cfvo>
              <x14:cfvo type="num">
                <xm:f>1.0000000000000001E-5</xm:f>
              </x14:cfvo>
              <x14:cfvo type="num">
                <xm:f>1.0000000000000001E-5</xm:f>
              </x14:cfvo>
            </x14:iconSet>
          </x14:cfRule>
          <xm:sqref>M23</xm:sqref>
        </x14:conditionalFormatting>
        <x14:conditionalFormatting xmlns:xm="http://schemas.microsoft.com/office/excel/2006/main">
          <x14:cfRule type="iconSet" priority="9" id="{F7E747CC-B036-4F26-81EF-26518B383658}">
            <x14:iconSet iconSet="3Triangles">
              <x14:cfvo type="percent">
                <xm:f>0</xm:f>
              </x14:cfvo>
              <x14:cfvo type="num">
                <xm:f>1.0000000000000001E-5</xm:f>
              </x14:cfvo>
              <x14:cfvo type="num">
                <xm:f>1.0000000000000001E-5</xm:f>
              </x14:cfvo>
            </x14:iconSet>
          </x14:cfRule>
          <xm:sqref>K24:K25</xm:sqref>
        </x14:conditionalFormatting>
        <x14:conditionalFormatting xmlns:xm="http://schemas.microsoft.com/office/excel/2006/main">
          <x14:cfRule type="iconSet" priority="8" id="{A4E1ABAA-C627-46EF-8FA3-5226738294D1}">
            <x14:iconSet iconSet="3Triangles">
              <x14:cfvo type="percent">
                <xm:f>0</xm:f>
              </x14:cfvo>
              <x14:cfvo type="num">
                <xm:f>1.0000000000000001E-5</xm:f>
              </x14:cfvo>
              <x14:cfvo type="num">
                <xm:f>1.0000000000000001E-5</xm:f>
              </x14:cfvo>
            </x14:iconSet>
          </x14:cfRule>
          <xm:sqref>L24:L25</xm:sqref>
        </x14:conditionalFormatting>
        <x14:conditionalFormatting xmlns:xm="http://schemas.microsoft.com/office/excel/2006/main">
          <x14:cfRule type="iconSet" priority="7" id="{97992DC5-8FF1-4711-955E-81D2B5C0EDFD}">
            <x14:iconSet iconSet="3Triangles">
              <x14:cfvo type="percent">
                <xm:f>0</xm:f>
              </x14:cfvo>
              <x14:cfvo type="num">
                <xm:f>1.0000000000000001E-5</xm:f>
              </x14:cfvo>
              <x14:cfvo type="num">
                <xm:f>1.0000000000000001E-5</xm:f>
              </x14:cfvo>
            </x14:iconSet>
          </x14:cfRule>
          <xm:sqref>M24:M25</xm:sqref>
        </x14:conditionalFormatting>
        <x14:conditionalFormatting xmlns:xm="http://schemas.microsoft.com/office/excel/2006/main">
          <x14:cfRule type="iconSet" priority="6" id="{64683FEE-75E9-40B4-8110-CDE597BFABA8}">
            <x14:iconSet iconSet="3Triangles">
              <x14:cfvo type="percent">
                <xm:f>0</xm:f>
              </x14:cfvo>
              <x14:cfvo type="num">
                <xm:f>1.0000000000000001E-5</xm:f>
              </x14:cfvo>
              <x14:cfvo type="num">
                <xm:f>1.0000000000000001E-5</xm:f>
              </x14:cfvo>
            </x14:iconSet>
          </x14:cfRule>
          <xm:sqref>K21</xm:sqref>
        </x14:conditionalFormatting>
        <x14:conditionalFormatting xmlns:xm="http://schemas.microsoft.com/office/excel/2006/main">
          <x14:cfRule type="iconSet" priority="5" id="{5B9B2F16-CC80-4E51-ABD9-7BA67E24F450}">
            <x14:iconSet iconSet="3Triangles">
              <x14:cfvo type="percent">
                <xm:f>0</xm:f>
              </x14:cfvo>
              <x14:cfvo type="num">
                <xm:f>1.0000000000000001E-5</xm:f>
              </x14:cfvo>
              <x14:cfvo type="num">
                <xm:f>1.0000000000000001E-5</xm:f>
              </x14:cfvo>
            </x14:iconSet>
          </x14:cfRule>
          <xm:sqref>L21</xm:sqref>
        </x14:conditionalFormatting>
        <x14:conditionalFormatting xmlns:xm="http://schemas.microsoft.com/office/excel/2006/main">
          <x14:cfRule type="iconSet" priority="4" id="{F40C895C-8B20-4345-9FB1-93A474BDF22C}">
            <x14:iconSet iconSet="3Triangles">
              <x14:cfvo type="percent">
                <xm:f>0</xm:f>
              </x14:cfvo>
              <x14:cfvo type="num">
                <xm:f>1.0000000000000001E-5</xm:f>
              </x14:cfvo>
              <x14:cfvo type="num">
                <xm:f>1.0000000000000001E-5</xm:f>
              </x14:cfvo>
            </x14:iconSet>
          </x14:cfRule>
          <xm:sqref>M21</xm:sqref>
        </x14:conditionalFormatting>
        <x14:conditionalFormatting xmlns:xm="http://schemas.microsoft.com/office/excel/2006/main">
          <x14:cfRule type="iconSet" priority="3" id="{BDD56269-2BED-4CD6-B1BD-8D976E42C64D}">
            <x14:iconSet iconSet="3Triangles">
              <x14:cfvo type="percent">
                <xm:f>0</xm:f>
              </x14:cfvo>
              <x14:cfvo type="num">
                <xm:f>1.0000000000000001E-5</xm:f>
              </x14:cfvo>
              <x14:cfvo type="num">
                <xm:f>1.0000000000000001E-5</xm:f>
              </x14:cfvo>
            </x14:iconSet>
          </x14:cfRule>
          <xm:sqref>K22</xm:sqref>
        </x14:conditionalFormatting>
        <x14:conditionalFormatting xmlns:xm="http://schemas.microsoft.com/office/excel/2006/main">
          <x14:cfRule type="iconSet" priority="2" id="{7744458D-497B-4AA2-B120-1FDA24AE1B2D}">
            <x14:iconSet iconSet="3Triangles">
              <x14:cfvo type="percent">
                <xm:f>0</xm:f>
              </x14:cfvo>
              <x14:cfvo type="num">
                <xm:f>1.0000000000000001E-5</xm:f>
              </x14:cfvo>
              <x14:cfvo type="num">
                <xm:f>1.0000000000000001E-5</xm:f>
              </x14:cfvo>
            </x14:iconSet>
          </x14:cfRule>
          <xm:sqref>L22</xm:sqref>
        </x14:conditionalFormatting>
        <x14:conditionalFormatting xmlns:xm="http://schemas.microsoft.com/office/excel/2006/main">
          <x14:cfRule type="iconSet" priority="1" id="{331B8579-CFD9-4A79-9776-00B9101CCF06}">
            <x14:iconSet iconSet="3Triangles">
              <x14:cfvo type="percent">
                <xm:f>0</xm:f>
              </x14:cfvo>
              <x14:cfvo type="num">
                <xm:f>1.0000000000000001E-5</xm:f>
              </x14:cfvo>
              <x14:cfvo type="num">
                <xm:f>1.0000000000000001E-5</xm:f>
              </x14:cfvo>
            </x14:iconSet>
          </x14:cfRule>
          <xm:sqref>M22</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5A40B-C073-46AE-8832-3CE5F43C64C2}">
  <sheetPr>
    <tabColor rgb="FF00B050"/>
  </sheetPr>
  <dimension ref="A1:Y35"/>
  <sheetViews>
    <sheetView zoomScaleNormal="100" workbookViewId="0">
      <pane xSplit="2" ySplit="4" topLeftCell="C5" activePane="bottomRight" state="frozen"/>
      <selection pane="topRight"/>
      <selection pane="bottomLeft"/>
      <selection pane="bottomRight"/>
    </sheetView>
  </sheetViews>
  <sheetFormatPr defaultRowHeight="14.5" x14ac:dyDescent="0.35"/>
  <cols>
    <col min="1" max="1" width="21.1796875" style="20" customWidth="1"/>
    <col min="2" max="2" width="15.6328125" style="20" customWidth="1"/>
    <col min="3" max="7" width="10.81640625" style="20" customWidth="1"/>
    <col min="8" max="22" width="8.90625" style="20" customWidth="1"/>
    <col min="23" max="25" width="12.1796875" style="20" customWidth="1"/>
    <col min="26" max="26" width="8.7265625" style="20"/>
    <col min="27" max="27" width="34.453125" style="20" bestFit="1" customWidth="1"/>
    <col min="28" max="16384" width="8.7265625" style="20"/>
  </cols>
  <sheetData>
    <row r="1" spans="1:25" s="193" customFormat="1" x14ac:dyDescent="0.35">
      <c r="A1" s="19" t="s">
        <v>363</v>
      </c>
    </row>
    <row r="2" spans="1:25" x14ac:dyDescent="0.35">
      <c r="C2" s="224"/>
      <c r="D2" s="54"/>
      <c r="E2" s="54"/>
      <c r="F2" s="54"/>
      <c r="G2" s="54"/>
      <c r="H2" s="653"/>
    </row>
    <row r="3" spans="1:25" s="3" customFormat="1" ht="24" customHeight="1" x14ac:dyDescent="0.35">
      <c r="C3" s="739" t="s">
        <v>90</v>
      </c>
      <c r="D3" s="740"/>
      <c r="E3" s="740"/>
      <c r="F3" s="740"/>
      <c r="G3" s="744"/>
      <c r="H3" s="759" t="s">
        <v>286</v>
      </c>
      <c r="I3" s="742"/>
      <c r="J3" s="742"/>
      <c r="K3" s="742"/>
      <c r="L3" s="743"/>
      <c r="M3" s="772" t="s">
        <v>322</v>
      </c>
      <c r="N3" s="773"/>
      <c r="O3" s="773"/>
      <c r="P3" s="773"/>
      <c r="Q3" s="774"/>
      <c r="R3" s="742" t="s">
        <v>323</v>
      </c>
      <c r="S3" s="742"/>
      <c r="T3" s="742"/>
      <c r="U3" s="742"/>
      <c r="V3" s="743"/>
      <c r="W3" s="740" t="s">
        <v>232</v>
      </c>
      <c r="X3" s="740"/>
      <c r="Y3" s="740"/>
    </row>
    <row r="4" spans="1:25" ht="29" x14ac:dyDescent="0.35">
      <c r="A4" s="552" t="s">
        <v>111</v>
      </c>
      <c r="B4" s="553" t="s">
        <v>22</v>
      </c>
      <c r="C4" s="305" t="s">
        <v>36</v>
      </c>
      <c r="D4" s="306" t="s">
        <v>37</v>
      </c>
      <c r="E4" s="307" t="s">
        <v>12</v>
      </c>
      <c r="F4" s="306" t="s">
        <v>13</v>
      </c>
      <c r="G4" s="308" t="s">
        <v>5</v>
      </c>
      <c r="H4" s="437" t="s">
        <v>279</v>
      </c>
      <c r="I4" s="305" t="s">
        <v>268</v>
      </c>
      <c r="J4" s="306" t="s">
        <v>269</v>
      </c>
      <c r="K4" s="307" t="s">
        <v>270</v>
      </c>
      <c r="L4" s="308" t="s">
        <v>271</v>
      </c>
      <c r="M4" s="437" t="s">
        <v>279</v>
      </c>
      <c r="N4" s="305" t="s">
        <v>268</v>
      </c>
      <c r="O4" s="306" t="s">
        <v>269</v>
      </c>
      <c r="P4" s="307" t="s">
        <v>270</v>
      </c>
      <c r="Q4" s="308" t="s">
        <v>271</v>
      </c>
      <c r="R4" s="120" t="s">
        <v>279</v>
      </c>
      <c r="S4" s="305" t="s">
        <v>268</v>
      </c>
      <c r="T4" s="306" t="s">
        <v>269</v>
      </c>
      <c r="U4" s="307" t="s">
        <v>270</v>
      </c>
      <c r="V4" s="308" t="s">
        <v>271</v>
      </c>
      <c r="W4" s="157" t="s">
        <v>266</v>
      </c>
      <c r="X4" s="31" t="s">
        <v>267</v>
      </c>
      <c r="Y4" s="31" t="s">
        <v>272</v>
      </c>
    </row>
    <row r="5" spans="1:25" ht="14.5" customHeight="1" x14ac:dyDescent="0.35">
      <c r="A5" s="756" t="s">
        <v>58</v>
      </c>
      <c r="B5" s="24" t="s">
        <v>30</v>
      </c>
      <c r="C5" s="336">
        <v>15840</v>
      </c>
      <c r="D5" s="96">
        <v>14770</v>
      </c>
      <c r="E5" s="96">
        <v>12960</v>
      </c>
      <c r="F5" s="96">
        <v>11280</v>
      </c>
      <c r="G5" s="340">
        <v>10810</v>
      </c>
      <c r="H5" s="362">
        <v>4.2929292929292933</v>
      </c>
      <c r="I5" s="220">
        <v>4.6716316858496949</v>
      </c>
      <c r="J5" s="220">
        <v>4.3209876543209873</v>
      </c>
      <c r="K5" s="238">
        <v>4.7027506654835847</v>
      </c>
      <c r="L5" s="421">
        <v>3.9741219963031424</v>
      </c>
      <c r="M5" s="419">
        <v>95.265151515151516</v>
      </c>
      <c r="N5" s="238">
        <v>94.312796208530813</v>
      </c>
      <c r="O5" s="238">
        <v>94.98456790123457</v>
      </c>
      <c r="P5" s="238">
        <v>94.409937888198755</v>
      </c>
      <c r="Q5" s="421">
        <v>94.731977818853977</v>
      </c>
      <c r="R5" s="238">
        <v>0.44191919191919193</v>
      </c>
      <c r="S5" s="238">
        <v>1.0155721056194991</v>
      </c>
      <c r="T5" s="238">
        <v>0.69444444444444442</v>
      </c>
      <c r="U5" s="238">
        <v>0.88731144631765746</v>
      </c>
      <c r="V5" s="238">
        <v>1.2939001848428835</v>
      </c>
      <c r="W5" s="111">
        <v>-0.71863505443620701</v>
      </c>
      <c r="X5" s="103">
        <v>-0.32498712273993158</v>
      </c>
      <c r="Y5" s="104">
        <v>-0.28576755276576438</v>
      </c>
    </row>
    <row r="6" spans="1:25" x14ac:dyDescent="0.35">
      <c r="A6" s="756"/>
      <c r="B6" s="24" t="s">
        <v>31</v>
      </c>
      <c r="C6" s="336">
        <v>4860</v>
      </c>
      <c r="D6" s="96">
        <v>5740</v>
      </c>
      <c r="E6" s="96">
        <v>6270</v>
      </c>
      <c r="F6" s="96">
        <v>6380</v>
      </c>
      <c r="G6" s="340">
        <v>5780</v>
      </c>
      <c r="H6" s="362">
        <v>4.3121149897330593</v>
      </c>
      <c r="I6" s="220">
        <v>5.0434782608695654</v>
      </c>
      <c r="J6" s="220">
        <v>5.4313099041533546</v>
      </c>
      <c r="K6" s="238">
        <v>5.6338028169014081</v>
      </c>
      <c r="L6" s="421">
        <v>5.1903114186851207</v>
      </c>
      <c r="M6" s="419">
        <v>95.071868583162214</v>
      </c>
      <c r="N6" s="238">
        <v>94.086956521739125</v>
      </c>
      <c r="O6" s="238">
        <v>93.769968051118212</v>
      </c>
      <c r="P6" s="238">
        <v>93.74021909233177</v>
      </c>
      <c r="Q6" s="421">
        <v>93.079584775086502</v>
      </c>
      <c r="R6" s="238">
        <v>0.61601642710472282</v>
      </c>
      <c r="S6" s="238">
        <v>0.86956521739130432</v>
      </c>
      <c r="T6" s="238">
        <v>0.79872204472843455</v>
      </c>
      <c r="U6" s="238">
        <v>0.6259780907668232</v>
      </c>
      <c r="V6" s="238">
        <v>1.7301038062283738</v>
      </c>
      <c r="W6" s="111">
        <v>-0.38760119773760676</v>
      </c>
      <c r="X6" s="103">
        <v>-0.193350116803883</v>
      </c>
      <c r="Y6" s="104">
        <v>0.94284716563845861</v>
      </c>
    </row>
    <row r="7" spans="1:25" x14ac:dyDescent="0.35">
      <c r="A7" s="756"/>
      <c r="B7" s="24" t="s">
        <v>32</v>
      </c>
      <c r="C7" s="336">
        <v>290</v>
      </c>
      <c r="D7" s="96">
        <v>1090</v>
      </c>
      <c r="E7" s="96">
        <v>1260</v>
      </c>
      <c r="F7" s="96">
        <v>1530</v>
      </c>
      <c r="G7" s="340">
        <v>1130</v>
      </c>
      <c r="H7" s="362">
        <v>10</v>
      </c>
      <c r="I7" s="220">
        <v>7.2727272727272725</v>
      </c>
      <c r="J7" s="220">
        <v>8</v>
      </c>
      <c r="K7" s="238">
        <v>9.2105263157894743</v>
      </c>
      <c r="L7" s="421">
        <v>12.389380530973451</v>
      </c>
      <c r="M7" s="419">
        <v>90</v>
      </c>
      <c r="N7" s="238">
        <v>90.909090909090907</v>
      </c>
      <c r="O7" s="238">
        <v>92</v>
      </c>
      <c r="P7" s="238">
        <v>90.131578947368425</v>
      </c>
      <c r="Q7" s="421">
        <v>83.185840707964601</v>
      </c>
      <c r="R7" s="238">
        <v>0</v>
      </c>
      <c r="S7" s="238">
        <v>1.8181818181818181</v>
      </c>
      <c r="T7" s="238">
        <v>0</v>
      </c>
      <c r="U7" s="238">
        <v>0.65789473684210531</v>
      </c>
      <c r="V7" s="238">
        <v>4.4247787610619467</v>
      </c>
      <c r="W7" s="111">
        <v>3.6914397841550151</v>
      </c>
      <c r="X7" s="103">
        <v>4.9629629629629619</v>
      </c>
      <c r="Y7" s="104">
        <v>2.9629629629629619</v>
      </c>
    </row>
    <row r="8" spans="1:25" x14ac:dyDescent="0.35">
      <c r="A8" s="756"/>
      <c r="B8" s="24" t="s">
        <v>33</v>
      </c>
      <c r="C8" s="336">
        <v>220</v>
      </c>
      <c r="D8" s="96">
        <v>1060</v>
      </c>
      <c r="E8" s="96">
        <v>2050</v>
      </c>
      <c r="F8" s="96">
        <v>2730</v>
      </c>
      <c r="G8" s="340">
        <v>2250</v>
      </c>
      <c r="H8" s="362">
        <v>9.0909090909090917</v>
      </c>
      <c r="I8" s="220">
        <v>9.433962264150944</v>
      </c>
      <c r="J8" s="220">
        <v>10.24390243902439</v>
      </c>
      <c r="K8" s="238">
        <v>13.186813186813186</v>
      </c>
      <c r="L8" s="421">
        <v>15.111111111111111</v>
      </c>
      <c r="M8" s="419">
        <v>77.272727272727266</v>
      </c>
      <c r="N8" s="238">
        <v>87.735849056603769</v>
      </c>
      <c r="O8" s="238">
        <v>88.780487804878049</v>
      </c>
      <c r="P8" s="238">
        <v>84.981684981684978</v>
      </c>
      <c r="Q8" s="421">
        <v>78.222222222222229</v>
      </c>
      <c r="R8" s="238">
        <v>13.636363636363637</v>
      </c>
      <c r="S8" s="238">
        <v>2.8301886792452828</v>
      </c>
      <c r="T8" s="238">
        <v>0.97560975609756095</v>
      </c>
      <c r="U8" s="238">
        <v>1.8315018315018314</v>
      </c>
      <c r="V8" s="238">
        <v>6.666666666666667</v>
      </c>
      <c r="W8" s="111">
        <v>2.757640369580669</v>
      </c>
      <c r="X8" s="103">
        <v>5.8456486042692948</v>
      </c>
      <c r="Y8" s="104">
        <v>5.6641604010025075</v>
      </c>
    </row>
    <row r="9" spans="1:25" x14ac:dyDescent="0.35">
      <c r="A9" s="756"/>
      <c r="B9" s="28" t="s">
        <v>10</v>
      </c>
      <c r="C9" s="337">
        <v>21210</v>
      </c>
      <c r="D9" s="99">
        <v>22660</v>
      </c>
      <c r="E9" s="99">
        <v>22530</v>
      </c>
      <c r="F9" s="99">
        <v>21920</v>
      </c>
      <c r="G9" s="341">
        <v>19960</v>
      </c>
      <c r="H9" s="364">
        <v>4.3847241867043847</v>
      </c>
      <c r="I9" s="221">
        <v>5.0750220653133278</v>
      </c>
      <c r="J9" s="221">
        <v>5.3682342502218274</v>
      </c>
      <c r="K9" s="239">
        <v>6.3868613138686134</v>
      </c>
      <c r="L9" s="422">
        <v>5.9619238476953909</v>
      </c>
      <c r="M9" s="420">
        <v>95.049504950495049</v>
      </c>
      <c r="N9" s="239">
        <v>93.865842894969106</v>
      </c>
      <c r="O9" s="239">
        <v>93.877551020408163</v>
      </c>
      <c r="P9" s="239">
        <v>92.700729927007302</v>
      </c>
      <c r="Q9" s="422">
        <v>91.883767535070135</v>
      </c>
      <c r="R9" s="239">
        <v>0.56577086280056577</v>
      </c>
      <c r="S9" s="239">
        <v>1.0591350397175641</v>
      </c>
      <c r="T9" s="239">
        <v>0.75421472937000889</v>
      </c>
      <c r="U9" s="239">
        <v>0.91240875912408759</v>
      </c>
      <c r="V9" s="239">
        <v>2.1543086172344688</v>
      </c>
      <c r="W9" s="112">
        <v>-0.35248222737083934</v>
      </c>
      <c r="X9" s="105">
        <v>0.68416001333070564</v>
      </c>
      <c r="Y9" s="106">
        <v>1.6835171334322434</v>
      </c>
    </row>
    <row r="10" spans="1:25" ht="14.5" customHeight="1" x14ac:dyDescent="0.35">
      <c r="A10" s="758" t="s">
        <v>59</v>
      </c>
      <c r="B10" s="115" t="s">
        <v>30</v>
      </c>
      <c r="C10" s="354">
        <v>42490</v>
      </c>
      <c r="D10" s="350">
        <v>27280</v>
      </c>
      <c r="E10" s="350">
        <v>23550</v>
      </c>
      <c r="F10" s="350">
        <v>17190</v>
      </c>
      <c r="G10" s="351">
        <v>13250</v>
      </c>
      <c r="H10" s="366">
        <v>7.2</v>
      </c>
      <c r="I10" s="367">
        <v>7.4046920821114366</v>
      </c>
      <c r="J10" s="367">
        <v>9.5541401273885356</v>
      </c>
      <c r="K10" s="367">
        <v>10.523255813953488</v>
      </c>
      <c r="L10" s="368">
        <v>13.056603773584905</v>
      </c>
      <c r="M10" s="366">
        <v>92.258823529411771</v>
      </c>
      <c r="N10" s="367">
        <v>91.78885630498533</v>
      </c>
      <c r="O10" s="367">
        <v>89.681528662420376</v>
      </c>
      <c r="P10" s="367">
        <v>88.255813953488371</v>
      </c>
      <c r="Q10" s="368">
        <v>82.64150943396227</v>
      </c>
      <c r="R10" s="367">
        <v>0.54117647058823526</v>
      </c>
      <c r="S10" s="367">
        <v>0.80645161290322576</v>
      </c>
      <c r="T10" s="367">
        <v>0.76433121019108285</v>
      </c>
      <c r="U10" s="367">
        <v>1.2209302325581395</v>
      </c>
      <c r="V10" s="367">
        <v>4.3018867924528301</v>
      </c>
      <c r="W10" s="113">
        <v>2.9902076374486399</v>
      </c>
      <c r="X10" s="107">
        <v>4.0158052668024622</v>
      </c>
      <c r="Y10" s="108">
        <v>6.4043564019496122</v>
      </c>
    </row>
    <row r="11" spans="1:25" x14ac:dyDescent="0.35">
      <c r="A11" s="758"/>
      <c r="B11" s="115" t="s">
        <v>31</v>
      </c>
      <c r="C11" s="354">
        <v>31650</v>
      </c>
      <c r="D11" s="350">
        <v>32060</v>
      </c>
      <c r="E11" s="350">
        <v>33170</v>
      </c>
      <c r="F11" s="350">
        <v>30740</v>
      </c>
      <c r="G11" s="351">
        <v>22440</v>
      </c>
      <c r="H11" s="366">
        <v>5.2132701421800949</v>
      </c>
      <c r="I11" s="367">
        <v>6.6126013724266999</v>
      </c>
      <c r="J11" s="367">
        <v>6.811332127787824</v>
      </c>
      <c r="K11" s="367">
        <v>7.8399479505530252</v>
      </c>
      <c r="L11" s="368">
        <v>7.3083778966131909</v>
      </c>
      <c r="M11" s="366">
        <v>94.34439178515008</v>
      </c>
      <c r="N11" s="367">
        <v>92.638802245789151</v>
      </c>
      <c r="O11" s="367">
        <v>92.555756479807116</v>
      </c>
      <c r="P11" s="367">
        <v>91.509433962264154</v>
      </c>
      <c r="Q11" s="368">
        <v>89.52762923351159</v>
      </c>
      <c r="R11" s="367">
        <v>0.44233807266982622</v>
      </c>
      <c r="S11" s="367">
        <v>0.74859638178415466</v>
      </c>
      <c r="T11" s="367">
        <v>0.63291139240506333</v>
      </c>
      <c r="U11" s="367">
        <v>0.65061808718282366</v>
      </c>
      <c r="V11" s="367">
        <v>3.1639928698752229</v>
      </c>
      <c r="W11" s="113">
        <v>-0.34412030000864902</v>
      </c>
      <c r="X11" s="107">
        <v>0.69245340246421871</v>
      </c>
      <c r="Y11" s="108">
        <v>2.3107369328694691</v>
      </c>
    </row>
    <row r="12" spans="1:25" x14ac:dyDescent="0.35">
      <c r="A12" s="758"/>
      <c r="B12" s="115" t="s">
        <v>32</v>
      </c>
      <c r="C12" s="354">
        <v>570</v>
      </c>
      <c r="D12" s="350">
        <v>1350</v>
      </c>
      <c r="E12" s="350">
        <v>1900</v>
      </c>
      <c r="F12" s="350">
        <v>2210</v>
      </c>
      <c r="G12" s="351">
        <v>2210</v>
      </c>
      <c r="H12" s="366">
        <v>7.0175438596491224</v>
      </c>
      <c r="I12" s="367">
        <v>6.666666666666667</v>
      </c>
      <c r="J12" s="367">
        <v>5.7894736842105265</v>
      </c>
      <c r="K12" s="367">
        <v>6.7873303167420813</v>
      </c>
      <c r="L12" s="368">
        <v>8.9686098654708513</v>
      </c>
      <c r="M12" s="366">
        <v>92.982456140350877</v>
      </c>
      <c r="N12" s="367">
        <v>91.851851851851848</v>
      </c>
      <c r="O12" s="367">
        <v>89.473684210526315</v>
      </c>
      <c r="P12" s="367">
        <v>89.140271493212666</v>
      </c>
      <c r="Q12" s="368">
        <v>85.20179372197309</v>
      </c>
      <c r="R12" s="367">
        <v>0</v>
      </c>
      <c r="S12" s="367">
        <v>1.4814814814814814</v>
      </c>
      <c r="T12" s="367">
        <v>4.7368421052631575</v>
      </c>
      <c r="U12" s="367">
        <v>4.0723981900452486</v>
      </c>
      <c r="V12" s="367">
        <v>5.8295964125560538</v>
      </c>
      <c r="W12" s="113">
        <v>2.4483378256963158</v>
      </c>
      <c r="X12" s="107">
        <v>3.4464614575111812</v>
      </c>
      <c r="Y12" s="108">
        <v>2.5062656641604009</v>
      </c>
    </row>
    <row r="13" spans="1:25" x14ac:dyDescent="0.35">
      <c r="A13" s="758"/>
      <c r="B13" s="115" t="s">
        <v>33</v>
      </c>
      <c r="C13" s="354">
        <v>320</v>
      </c>
      <c r="D13" s="350">
        <v>720</v>
      </c>
      <c r="E13" s="350">
        <v>1350</v>
      </c>
      <c r="F13" s="350">
        <v>1860</v>
      </c>
      <c r="G13" s="351">
        <v>1610</v>
      </c>
      <c r="H13" s="366">
        <v>6.25</v>
      </c>
      <c r="I13" s="367">
        <v>12.162162162162161</v>
      </c>
      <c r="J13" s="367">
        <v>8.1481481481481488</v>
      </c>
      <c r="K13" s="367">
        <v>10.75268817204301</v>
      </c>
      <c r="L13" s="368">
        <v>11.875</v>
      </c>
      <c r="M13" s="366">
        <v>93.75</v>
      </c>
      <c r="N13" s="367">
        <v>77.027027027027032</v>
      </c>
      <c r="O13" s="367">
        <v>88.888888888888886</v>
      </c>
      <c r="P13" s="367">
        <v>85.483870967741936</v>
      </c>
      <c r="Q13" s="368">
        <v>86.25</v>
      </c>
      <c r="R13" s="367">
        <v>0</v>
      </c>
      <c r="S13" s="367">
        <v>10.810810810810811</v>
      </c>
      <c r="T13" s="367">
        <v>2.9629629629629628</v>
      </c>
      <c r="U13" s="367">
        <v>3.763440860215054</v>
      </c>
      <c r="V13" s="367">
        <v>1.875</v>
      </c>
      <c r="W13" s="113">
        <v>0.92872647048357904</v>
      </c>
      <c r="X13" s="107">
        <v>3.7049642631399813</v>
      </c>
      <c r="Y13" s="108">
        <v>5.8519108280254777</v>
      </c>
    </row>
    <row r="14" spans="1:25" x14ac:dyDescent="0.35">
      <c r="A14" s="758"/>
      <c r="B14" s="116" t="s">
        <v>10</v>
      </c>
      <c r="C14" s="355">
        <v>75020</v>
      </c>
      <c r="D14" s="352">
        <v>61400</v>
      </c>
      <c r="E14" s="352">
        <v>59970</v>
      </c>
      <c r="F14" s="352">
        <v>52000</v>
      </c>
      <c r="G14" s="353">
        <v>39510</v>
      </c>
      <c r="H14" s="369">
        <v>6.3441290150606422</v>
      </c>
      <c r="I14" s="370">
        <v>7.0195439739413681</v>
      </c>
      <c r="J14" s="370">
        <v>7.8872769718192428</v>
      </c>
      <c r="K14" s="370">
        <v>8.8059988463756973</v>
      </c>
      <c r="L14" s="371">
        <v>9.5165780814983556</v>
      </c>
      <c r="M14" s="369">
        <v>93.162734906037585</v>
      </c>
      <c r="N14" s="370">
        <v>92.084690553745929</v>
      </c>
      <c r="O14" s="370">
        <v>91.262297815574456</v>
      </c>
      <c r="P14" s="370">
        <v>90.117285137473559</v>
      </c>
      <c r="Q14" s="371">
        <v>86.864085041761584</v>
      </c>
      <c r="R14" s="370">
        <v>0.49313607890177263</v>
      </c>
      <c r="S14" s="370">
        <v>0.89576547231270354</v>
      </c>
      <c r="T14" s="370">
        <v>0.8504252126063031</v>
      </c>
      <c r="U14" s="370">
        <v>1.0767160161507403</v>
      </c>
      <c r="V14" s="370">
        <v>3.619336876740066</v>
      </c>
      <c r="W14" s="114">
        <v>0.97210312696507095</v>
      </c>
      <c r="X14" s="109">
        <v>1.9190218973563185</v>
      </c>
      <c r="Y14" s="110">
        <v>3.4983803325777134</v>
      </c>
    </row>
    <row r="15" spans="1:25" ht="14.5" customHeight="1" x14ac:dyDescent="0.35">
      <c r="A15" s="756" t="s">
        <v>16</v>
      </c>
      <c r="B15" s="24" t="s">
        <v>30</v>
      </c>
      <c r="C15" s="336">
        <v>3630</v>
      </c>
      <c r="D15" s="96">
        <v>3750</v>
      </c>
      <c r="E15" s="96">
        <v>3980</v>
      </c>
      <c r="F15" s="96">
        <v>3060</v>
      </c>
      <c r="G15" s="340">
        <v>40</v>
      </c>
      <c r="H15" s="362">
        <v>9.3663911845730023</v>
      </c>
      <c r="I15" s="220">
        <v>12.266666666666667</v>
      </c>
      <c r="J15" s="220">
        <v>16.541353383458645</v>
      </c>
      <c r="K15" s="238">
        <v>15.686274509803921</v>
      </c>
      <c r="L15" s="421">
        <v>25</v>
      </c>
      <c r="M15" s="419">
        <v>89.807162534435264</v>
      </c>
      <c r="N15" s="238">
        <v>87.2</v>
      </c>
      <c r="O15" s="238">
        <v>82.706766917293237</v>
      </c>
      <c r="P15" s="238">
        <v>83.66013071895425</v>
      </c>
      <c r="Q15" s="421">
        <v>75</v>
      </c>
      <c r="R15" s="238">
        <v>0.82644628099173556</v>
      </c>
      <c r="S15" s="238">
        <v>0.53333333333333333</v>
      </c>
      <c r="T15" s="238">
        <v>0.75187969924812026</v>
      </c>
      <c r="U15" s="238">
        <v>0.65359477124183007</v>
      </c>
      <c r="V15" s="238">
        <v>0</v>
      </c>
      <c r="W15" s="111">
        <v>9.2105263157894743</v>
      </c>
      <c r="X15" s="103">
        <v>8.3333333333333339</v>
      </c>
      <c r="Y15" s="104">
        <v>15.555555555555555</v>
      </c>
    </row>
    <row r="16" spans="1:25" x14ac:dyDescent="0.35">
      <c r="A16" s="756"/>
      <c r="B16" s="24" t="s">
        <v>31</v>
      </c>
      <c r="C16" s="336">
        <v>9520</v>
      </c>
      <c r="D16" s="96">
        <v>10560</v>
      </c>
      <c r="E16" s="96">
        <v>10910</v>
      </c>
      <c r="F16" s="96">
        <v>7770</v>
      </c>
      <c r="G16" s="340">
        <v>9180</v>
      </c>
      <c r="H16" s="362">
        <v>20.3781512605042</v>
      </c>
      <c r="I16" s="220">
        <v>18.181818181818183</v>
      </c>
      <c r="J16" s="220">
        <v>18.790100824931255</v>
      </c>
      <c r="K16" s="238">
        <v>21.722365038560412</v>
      </c>
      <c r="L16" s="421">
        <v>17.21132897603486</v>
      </c>
      <c r="M16" s="419">
        <v>78.991596638655466</v>
      </c>
      <c r="N16" s="238">
        <v>80.492424242424249</v>
      </c>
      <c r="O16" s="238">
        <v>80.384967919340056</v>
      </c>
      <c r="P16" s="238">
        <v>77.249357326478147</v>
      </c>
      <c r="Q16" s="421">
        <v>81.15468409586056</v>
      </c>
      <c r="R16" s="238">
        <v>0.63025210084033612</v>
      </c>
      <c r="S16" s="238">
        <v>1.3257575757575757</v>
      </c>
      <c r="T16" s="238">
        <v>0.82493125572868931</v>
      </c>
      <c r="U16" s="238">
        <v>1.0282776349614395</v>
      </c>
      <c r="V16" s="238">
        <v>1.6339869281045751</v>
      </c>
      <c r="W16" s="111">
        <v>-4.450820497332125</v>
      </c>
      <c r="X16" s="103">
        <v>-1.449164113050974</v>
      </c>
      <c r="Y16" s="104">
        <v>-3.0101681264471964</v>
      </c>
    </row>
    <row r="17" spans="1:25" x14ac:dyDescent="0.35">
      <c r="A17" s="756"/>
      <c r="B17" s="24" t="s">
        <v>32</v>
      </c>
      <c r="C17" s="336">
        <v>1810</v>
      </c>
      <c r="D17" s="96">
        <v>2860</v>
      </c>
      <c r="E17" s="96">
        <v>4510</v>
      </c>
      <c r="F17" s="96">
        <v>5110</v>
      </c>
      <c r="G17" s="340">
        <v>6780</v>
      </c>
      <c r="H17" s="362">
        <v>16.022099447513813</v>
      </c>
      <c r="I17" s="220">
        <v>19.298245614035089</v>
      </c>
      <c r="J17" s="220">
        <v>21.72949002217295</v>
      </c>
      <c r="K17" s="238">
        <v>23.137254901960784</v>
      </c>
      <c r="L17" s="421">
        <v>25.958702064896755</v>
      </c>
      <c r="M17" s="419">
        <v>82.872928176795583</v>
      </c>
      <c r="N17" s="238">
        <v>78.596491228070178</v>
      </c>
      <c r="O17" s="238">
        <v>76.2749445676275</v>
      </c>
      <c r="P17" s="238">
        <v>74.509803921568633</v>
      </c>
      <c r="Q17" s="421">
        <v>71.091445427728615</v>
      </c>
      <c r="R17" s="238">
        <v>1.1049723756906078</v>
      </c>
      <c r="S17" s="238">
        <v>2.1052631578947367</v>
      </c>
      <c r="T17" s="238">
        <v>1.9955654101995566</v>
      </c>
      <c r="U17" s="238">
        <v>2.3529411764705883</v>
      </c>
      <c r="V17" s="238">
        <v>2.9498525073746311</v>
      </c>
      <c r="W17" s="111">
        <v>3.0529412482757756</v>
      </c>
      <c r="X17" s="103">
        <v>4.5757746633841743</v>
      </c>
      <c r="Y17" s="104">
        <v>10.546603046305886</v>
      </c>
    </row>
    <row r="18" spans="1:25" x14ac:dyDescent="0.35">
      <c r="A18" s="756"/>
      <c r="B18" s="24" t="s">
        <v>33</v>
      </c>
      <c r="C18" s="336">
        <v>520</v>
      </c>
      <c r="D18" s="96">
        <v>1310</v>
      </c>
      <c r="E18" s="96">
        <v>1710</v>
      </c>
      <c r="F18" s="96">
        <v>2290</v>
      </c>
      <c r="G18" s="340">
        <v>2400</v>
      </c>
      <c r="H18" s="362">
        <v>19.607843137254903</v>
      </c>
      <c r="I18" s="220">
        <v>16.666666666666668</v>
      </c>
      <c r="J18" s="220">
        <v>18.023255813953487</v>
      </c>
      <c r="K18" s="238">
        <v>23.043478260869566</v>
      </c>
      <c r="L18" s="421">
        <v>24.166666666666668</v>
      </c>
      <c r="M18" s="419">
        <v>78.431372549019613</v>
      </c>
      <c r="N18" s="238">
        <v>79.545454545454547</v>
      </c>
      <c r="O18" s="238">
        <v>77.906976744186053</v>
      </c>
      <c r="P18" s="238">
        <v>72.608695652173907</v>
      </c>
      <c r="Q18" s="421">
        <v>72.916666666666671</v>
      </c>
      <c r="R18" s="238">
        <v>1.9607843137254901</v>
      </c>
      <c r="S18" s="238">
        <v>3.7878787878787881</v>
      </c>
      <c r="T18" s="238">
        <v>4.0697674418604652</v>
      </c>
      <c r="U18" s="238">
        <v>4.3478260869565215</v>
      </c>
      <c r="V18" s="238">
        <v>2.9166666666666665</v>
      </c>
      <c r="W18" s="111">
        <v>0.80179477175185421</v>
      </c>
      <c r="X18" s="103">
        <v>6.1048250747821582</v>
      </c>
      <c r="Y18" s="104">
        <v>4.8927038626609436</v>
      </c>
    </row>
    <row r="19" spans="1:25" x14ac:dyDescent="0.35">
      <c r="A19" s="756"/>
      <c r="B19" s="28" t="s">
        <v>10</v>
      </c>
      <c r="C19" s="337">
        <v>15470</v>
      </c>
      <c r="D19" s="99">
        <v>18480</v>
      </c>
      <c r="E19" s="99">
        <v>21110</v>
      </c>
      <c r="F19" s="99">
        <v>18230</v>
      </c>
      <c r="G19" s="341">
        <v>18400</v>
      </c>
      <c r="H19" s="364">
        <v>17.248062015503876</v>
      </c>
      <c r="I19" s="221">
        <v>17.090319091400758</v>
      </c>
      <c r="J19" s="221">
        <v>18.892045454545453</v>
      </c>
      <c r="K19" s="239">
        <v>21.228743828853538</v>
      </c>
      <c r="L19" s="422">
        <v>21.358695652173914</v>
      </c>
      <c r="M19" s="420">
        <v>81.976744186046517</v>
      </c>
      <c r="N19" s="239">
        <v>81.449432125473223</v>
      </c>
      <c r="O19" s="239">
        <v>79.829545454545453</v>
      </c>
      <c r="P19" s="239">
        <v>77.015907844212833</v>
      </c>
      <c r="Q19" s="422">
        <v>76.358695652173907</v>
      </c>
      <c r="R19" s="239">
        <v>0.77519379844961245</v>
      </c>
      <c r="S19" s="239">
        <v>1.460248783126014</v>
      </c>
      <c r="T19" s="239">
        <v>1.2784090909090908</v>
      </c>
      <c r="U19" s="239">
        <v>1.7553483269336259</v>
      </c>
      <c r="V19" s="239">
        <v>2.2826086956521738</v>
      </c>
      <c r="W19" s="112">
        <v>0.24957937630309679</v>
      </c>
      <c r="X19" s="105">
        <v>2.7209289298261079</v>
      </c>
      <c r="Y19" s="106">
        <v>4.474807077308121</v>
      </c>
    </row>
    <row r="20" spans="1:25" x14ac:dyDescent="0.35">
      <c r="A20" s="755" t="s">
        <v>38</v>
      </c>
      <c r="B20" s="115" t="s">
        <v>30</v>
      </c>
      <c r="C20" s="354">
        <v>61960</v>
      </c>
      <c r="D20" s="350">
        <v>45800</v>
      </c>
      <c r="E20" s="350">
        <v>40490</v>
      </c>
      <c r="F20" s="350">
        <v>31530</v>
      </c>
      <c r="G20" s="351">
        <v>24100</v>
      </c>
      <c r="H20" s="366">
        <v>6.5838308859125387</v>
      </c>
      <c r="I20" s="367">
        <v>6.9213973799126638</v>
      </c>
      <c r="J20" s="367">
        <v>8.567901234567902</v>
      </c>
      <c r="K20" s="367">
        <v>8.943862987630828</v>
      </c>
      <c r="L20" s="368">
        <v>9.0004147656574034</v>
      </c>
      <c r="M20" s="366">
        <v>92.883653380668065</v>
      </c>
      <c r="N20" s="367">
        <v>92.227074235807862</v>
      </c>
      <c r="O20" s="367">
        <v>90.691358024691354</v>
      </c>
      <c r="P20" s="367">
        <v>90.009514747859185</v>
      </c>
      <c r="Q20" s="368">
        <v>88.054749066777276</v>
      </c>
      <c r="R20" s="367">
        <v>0.53251573341939651</v>
      </c>
      <c r="S20" s="367">
        <v>0.85152838427947597</v>
      </c>
      <c r="T20" s="367">
        <v>0.7407407407407407</v>
      </c>
      <c r="U20" s="367">
        <v>1.0466222645099905</v>
      </c>
      <c r="V20" s="367">
        <v>2.9448361675653256</v>
      </c>
      <c r="W20" s="113">
        <v>0.2350427350427356</v>
      </c>
      <c r="X20" s="107">
        <v>0.64166347748437347</v>
      </c>
      <c r="Y20" s="108">
        <v>2.6544257530630015</v>
      </c>
    </row>
    <row r="21" spans="1:25" x14ac:dyDescent="0.35">
      <c r="A21" s="755"/>
      <c r="B21" s="115" t="s">
        <v>31</v>
      </c>
      <c r="C21" s="354">
        <v>46030</v>
      </c>
      <c r="D21" s="350">
        <v>48360</v>
      </c>
      <c r="E21" s="350">
        <v>50350</v>
      </c>
      <c r="F21" s="350">
        <v>44890</v>
      </c>
      <c r="G21" s="351">
        <v>37400</v>
      </c>
      <c r="H21" s="366">
        <v>8.2536924413553425</v>
      </c>
      <c r="I21" s="367">
        <v>8.9518296464750886</v>
      </c>
      <c r="J21" s="367">
        <v>9.2353525322740815</v>
      </c>
      <c r="K21" s="367">
        <v>9.9309730572255628</v>
      </c>
      <c r="L21" s="368">
        <v>9.4117647058823533</v>
      </c>
      <c r="M21" s="366">
        <v>91.24674196350999</v>
      </c>
      <c r="N21" s="367">
        <v>90.159189580318383</v>
      </c>
      <c r="O21" s="367">
        <v>90.069513406156901</v>
      </c>
      <c r="P21" s="367">
        <v>89.356490759296364</v>
      </c>
      <c r="Q21" s="368">
        <v>88.021390374331546</v>
      </c>
      <c r="R21" s="367">
        <v>0.49956559513466553</v>
      </c>
      <c r="S21" s="367">
        <v>0.88898077320653301</v>
      </c>
      <c r="T21" s="367">
        <v>0.69513406156901691</v>
      </c>
      <c r="U21" s="367">
        <v>0.71253618347806724</v>
      </c>
      <c r="V21" s="367">
        <v>2.5668449197860963</v>
      </c>
      <c r="W21" s="113">
        <v>-0.34252805596249603</v>
      </c>
      <c r="X21" s="107">
        <v>0.35971459934138333</v>
      </c>
      <c r="Y21" s="108">
        <v>1.3645825321071545</v>
      </c>
    </row>
    <row r="22" spans="1:25" x14ac:dyDescent="0.35">
      <c r="A22" s="755"/>
      <c r="B22" s="115" t="s">
        <v>32</v>
      </c>
      <c r="C22" s="354">
        <v>2670</v>
      </c>
      <c r="D22" s="350">
        <v>5300</v>
      </c>
      <c r="E22" s="350">
        <v>7670</v>
      </c>
      <c r="F22" s="350">
        <v>8850</v>
      </c>
      <c r="G22" s="351">
        <v>10120</v>
      </c>
      <c r="H22" s="366">
        <v>13.432835820895523</v>
      </c>
      <c r="I22" s="367">
        <v>13.584905660377359</v>
      </c>
      <c r="J22" s="367">
        <v>15.535248041775457</v>
      </c>
      <c r="K22" s="367">
        <v>16.647791619479047</v>
      </c>
      <c r="L22" s="368">
        <v>20.710059171597631</v>
      </c>
      <c r="M22" s="366">
        <v>85.820895522388057</v>
      </c>
      <c r="N22" s="367">
        <v>84.528301886792448</v>
      </c>
      <c r="O22" s="367">
        <v>82.114882506527408</v>
      </c>
      <c r="P22" s="367">
        <v>80.860702151755376</v>
      </c>
      <c r="Q22" s="368">
        <v>75.54240631163708</v>
      </c>
      <c r="R22" s="367">
        <v>0.74626865671641796</v>
      </c>
      <c r="S22" s="367">
        <v>1.8867924528301887</v>
      </c>
      <c r="T22" s="367">
        <v>2.3498694516971281</v>
      </c>
      <c r="U22" s="367">
        <v>2.491506228765572</v>
      </c>
      <c r="V22" s="367">
        <v>3.747534516765286</v>
      </c>
      <c r="W22" s="113">
        <v>4.4432227109156317</v>
      </c>
      <c r="X22" s="107">
        <v>5.6073025335320406</v>
      </c>
      <c r="Y22" s="108">
        <v>7.9825588561567855</v>
      </c>
    </row>
    <row r="23" spans="1:25" x14ac:dyDescent="0.35">
      <c r="A23" s="755"/>
      <c r="B23" s="115" t="s">
        <v>33</v>
      </c>
      <c r="C23" s="354">
        <v>1060</v>
      </c>
      <c r="D23" s="350">
        <v>3090</v>
      </c>
      <c r="E23" s="350">
        <v>5110</v>
      </c>
      <c r="F23" s="350">
        <v>6880</v>
      </c>
      <c r="G23" s="351">
        <v>6260</v>
      </c>
      <c r="H23" s="366">
        <v>13.333333333333334</v>
      </c>
      <c r="I23" s="367">
        <v>13.141025641025641</v>
      </c>
      <c r="J23" s="367">
        <v>12.3046875</v>
      </c>
      <c r="K23" s="367">
        <v>15.820029027576197</v>
      </c>
      <c r="L23" s="368">
        <v>17.760000000000002</v>
      </c>
      <c r="M23" s="366">
        <v>82.857142857142861</v>
      </c>
      <c r="N23" s="367">
        <v>81.730769230769226</v>
      </c>
      <c r="O23" s="367">
        <v>85.15625</v>
      </c>
      <c r="P23" s="367">
        <v>80.986937590711179</v>
      </c>
      <c r="Q23" s="368">
        <v>78.239999999999995</v>
      </c>
      <c r="R23" s="367">
        <v>3.8095238095238093</v>
      </c>
      <c r="S23" s="367">
        <v>5.1282051282051286</v>
      </c>
      <c r="T23" s="367">
        <v>2.5390625</v>
      </c>
      <c r="U23" s="367">
        <v>3.1930333817126271</v>
      </c>
      <c r="V23" s="367">
        <v>4</v>
      </c>
      <c r="W23" s="113">
        <v>2.1581709145427288</v>
      </c>
      <c r="X23" s="107">
        <v>5.8747494989979971</v>
      </c>
      <c r="Y23" s="108">
        <v>4.638613861386137</v>
      </c>
    </row>
    <row r="24" spans="1:25" x14ac:dyDescent="0.35">
      <c r="A24" s="755"/>
      <c r="B24" s="116" t="s">
        <v>10</v>
      </c>
      <c r="C24" s="355">
        <v>111700</v>
      </c>
      <c r="D24" s="352">
        <v>102540</v>
      </c>
      <c r="E24" s="352">
        <v>103610</v>
      </c>
      <c r="F24" s="352">
        <v>92150</v>
      </c>
      <c r="G24" s="353">
        <v>77870</v>
      </c>
      <c r="H24" s="369">
        <v>7.4829931972789119</v>
      </c>
      <c r="I24" s="370">
        <v>8.4056557776694287</v>
      </c>
      <c r="J24" s="370">
        <v>9.5821673260638818</v>
      </c>
      <c r="K24" s="370">
        <v>10.687934027777779</v>
      </c>
      <c r="L24" s="371">
        <v>11.403621420315911</v>
      </c>
      <c r="M24" s="369">
        <v>91.97099892588615</v>
      </c>
      <c r="N24" s="370">
        <v>90.560702096538279</v>
      </c>
      <c r="O24" s="370">
        <v>89.501109717263347</v>
      </c>
      <c r="P24" s="370">
        <v>88.140190972222229</v>
      </c>
      <c r="Q24" s="371">
        <v>85.668421728521892</v>
      </c>
      <c r="R24" s="370">
        <v>0.54600787683494445</v>
      </c>
      <c r="S24" s="370">
        <v>1.0336421257922965</v>
      </c>
      <c r="T24" s="370">
        <v>0.91672295667277814</v>
      </c>
      <c r="U24" s="370">
        <v>1.171875</v>
      </c>
      <c r="V24" s="370">
        <v>2.9279568511621936</v>
      </c>
      <c r="W24" s="114">
        <v>0.93291723611469146</v>
      </c>
      <c r="X24" s="109">
        <v>2.0767636883061922</v>
      </c>
      <c r="Y24" s="110">
        <v>4.2235104187263586</v>
      </c>
    </row>
    <row r="25" spans="1:25" x14ac:dyDescent="0.35">
      <c r="A25" s="756" t="s">
        <v>46</v>
      </c>
      <c r="B25" s="24" t="s">
        <v>30</v>
      </c>
      <c r="C25" s="336">
        <v>260650</v>
      </c>
      <c r="D25" s="96">
        <v>161390</v>
      </c>
      <c r="E25" s="96">
        <v>143590</v>
      </c>
      <c r="F25" s="96">
        <v>99220</v>
      </c>
      <c r="G25" s="340">
        <v>84150</v>
      </c>
      <c r="H25" s="362">
        <v>10.508344523307116</v>
      </c>
      <c r="I25" s="220">
        <v>10.620236693723278</v>
      </c>
      <c r="J25" s="220">
        <v>11.588550734730831</v>
      </c>
      <c r="K25" s="238">
        <v>11.94315662164886</v>
      </c>
      <c r="L25" s="421">
        <v>12.358882947118241</v>
      </c>
      <c r="M25" s="419">
        <v>88.459620180318439</v>
      </c>
      <c r="N25" s="238">
        <v>88.134332982216989</v>
      </c>
      <c r="O25" s="238">
        <v>87.178772895048397</v>
      </c>
      <c r="P25" s="238">
        <v>86.534972787744408</v>
      </c>
      <c r="Q25" s="421">
        <v>85.787284610814027</v>
      </c>
      <c r="R25" s="238">
        <v>1.0320352963744486</v>
      </c>
      <c r="S25" s="238">
        <v>1.2454303240597311</v>
      </c>
      <c r="T25" s="238">
        <v>1.2326763702207675</v>
      </c>
      <c r="U25" s="238">
        <v>1.5218705906067325</v>
      </c>
      <c r="V25" s="238">
        <v>1.8538324420677361</v>
      </c>
      <c r="W25" s="111">
        <v>0.46459862563566628</v>
      </c>
      <c r="X25" s="103">
        <v>0.8591406179391512</v>
      </c>
      <c r="Y25" s="104">
        <v>1.9743982661203974</v>
      </c>
    </row>
    <row r="26" spans="1:25" x14ac:dyDescent="0.35">
      <c r="A26" s="756"/>
      <c r="B26" s="24" t="s">
        <v>31</v>
      </c>
      <c r="C26" s="336">
        <v>197660</v>
      </c>
      <c r="D26" s="96">
        <v>166220</v>
      </c>
      <c r="E26" s="96">
        <v>174730</v>
      </c>
      <c r="F26" s="96">
        <v>140840</v>
      </c>
      <c r="G26" s="340">
        <v>138490</v>
      </c>
      <c r="H26" s="362">
        <v>11.342709703531316</v>
      </c>
      <c r="I26" s="220">
        <v>11.292263265551679</v>
      </c>
      <c r="J26" s="220">
        <v>11.926973044125221</v>
      </c>
      <c r="K26" s="238">
        <v>12.452964146254882</v>
      </c>
      <c r="L26" s="421">
        <v>13.186019641825535</v>
      </c>
      <c r="M26" s="419">
        <v>87.554386319943333</v>
      </c>
      <c r="N26" s="238">
        <v>87.20972205510769</v>
      </c>
      <c r="O26" s="238">
        <v>86.482000801236197</v>
      </c>
      <c r="P26" s="238">
        <v>85.772097976570819</v>
      </c>
      <c r="Q26" s="421">
        <v>84.820912767186599</v>
      </c>
      <c r="R26" s="238">
        <v>1.1029039765253466</v>
      </c>
      <c r="S26" s="238">
        <v>1.4980146793406328</v>
      </c>
      <c r="T26" s="238">
        <v>1.5910261546385853</v>
      </c>
      <c r="U26" s="238">
        <v>1.774937877174299</v>
      </c>
      <c r="V26" s="238">
        <v>1.9930675909878683</v>
      </c>
      <c r="W26" s="111">
        <v>0.77617974718033333</v>
      </c>
      <c r="X26" s="103">
        <v>1.3343680826208835</v>
      </c>
      <c r="Y26" s="104">
        <v>1.9849663400816009</v>
      </c>
    </row>
    <row r="27" spans="1:25" x14ac:dyDescent="0.35">
      <c r="A27" s="756"/>
      <c r="B27" s="24" t="s">
        <v>32</v>
      </c>
      <c r="C27" s="336">
        <v>34880</v>
      </c>
      <c r="D27" s="96">
        <v>37280</v>
      </c>
      <c r="E27" s="96">
        <v>52580</v>
      </c>
      <c r="F27" s="96">
        <v>52010</v>
      </c>
      <c r="G27" s="340">
        <v>59610</v>
      </c>
      <c r="H27" s="362">
        <v>15.252293577981652</v>
      </c>
      <c r="I27" s="220">
        <v>12.657548940734781</v>
      </c>
      <c r="J27" s="220">
        <v>13.943313677002092</v>
      </c>
      <c r="K27" s="238">
        <v>14.612574504902904</v>
      </c>
      <c r="L27" s="421">
        <v>15.934250251593426</v>
      </c>
      <c r="M27" s="419">
        <v>83.543577981651381</v>
      </c>
      <c r="N27" s="238">
        <v>84.714400643604179</v>
      </c>
      <c r="O27" s="238">
        <v>83.31748145330036</v>
      </c>
      <c r="P27" s="238">
        <v>82.830224956739087</v>
      </c>
      <c r="Q27" s="421">
        <v>81.415632338141563</v>
      </c>
      <c r="R27" s="238">
        <v>1.2041284403669725</v>
      </c>
      <c r="S27" s="238">
        <v>2.6280504156610349</v>
      </c>
      <c r="T27" s="238">
        <v>2.739204869697546</v>
      </c>
      <c r="U27" s="238">
        <v>2.5572005383580079</v>
      </c>
      <c r="V27" s="238">
        <v>2.6501174102650116</v>
      </c>
      <c r="W27" s="111">
        <v>1.3719683836692114</v>
      </c>
      <c r="X27" s="103">
        <v>2.0320157951994098</v>
      </c>
      <c r="Y27" s="104">
        <v>0.92983284888081275</v>
      </c>
    </row>
    <row r="28" spans="1:25" x14ac:dyDescent="0.35">
      <c r="A28" s="756"/>
      <c r="B28" s="24" t="s">
        <v>33</v>
      </c>
      <c r="C28" s="336">
        <v>1700</v>
      </c>
      <c r="D28" s="96">
        <v>10870</v>
      </c>
      <c r="E28" s="96">
        <v>22480</v>
      </c>
      <c r="F28" s="96">
        <v>30460</v>
      </c>
      <c r="G28" s="340">
        <v>39200</v>
      </c>
      <c r="H28" s="362">
        <v>10.650887573964496</v>
      </c>
      <c r="I28" s="220">
        <v>14.692378328741965</v>
      </c>
      <c r="J28" s="220">
        <v>15.918185860382392</v>
      </c>
      <c r="K28" s="238">
        <v>16.945812807881772</v>
      </c>
      <c r="L28" s="421">
        <v>17.061973986228004</v>
      </c>
      <c r="M28" s="419">
        <v>85.207100591715971</v>
      </c>
      <c r="N28" s="238">
        <v>82.093663911845724</v>
      </c>
      <c r="O28" s="238">
        <v>81.102712316585155</v>
      </c>
      <c r="P28" s="238">
        <v>79.573070607553362</v>
      </c>
      <c r="Q28" s="421">
        <v>79.035960214231068</v>
      </c>
      <c r="R28" s="238">
        <v>4.1420118343195265</v>
      </c>
      <c r="S28" s="238">
        <v>3.2139577594123048</v>
      </c>
      <c r="T28" s="238">
        <v>2.9791018230324591</v>
      </c>
      <c r="U28" s="238">
        <v>3.4811165845648606</v>
      </c>
      <c r="V28" s="238">
        <v>3.9020657995409334</v>
      </c>
      <c r="W28" s="111">
        <v>0.19778489585477732</v>
      </c>
      <c r="X28" s="103">
        <v>1.3478109839042074</v>
      </c>
      <c r="Y28" s="104">
        <v>6.6436659589525826</v>
      </c>
    </row>
    <row r="29" spans="1:25" x14ac:dyDescent="0.35">
      <c r="A29" s="756"/>
      <c r="B29" s="28" t="s">
        <v>10</v>
      </c>
      <c r="C29" s="337">
        <v>494880</v>
      </c>
      <c r="D29" s="99">
        <v>375760</v>
      </c>
      <c r="E29" s="99">
        <v>393380</v>
      </c>
      <c r="F29" s="99">
        <v>322530</v>
      </c>
      <c r="G29" s="341">
        <v>321440</v>
      </c>
      <c r="H29" s="364">
        <v>11.17622097839924</v>
      </c>
      <c r="I29" s="221">
        <v>11.238257444713522</v>
      </c>
      <c r="J29" s="221">
        <v>12.301082922365143</v>
      </c>
      <c r="K29" s="239">
        <v>13.065451275850309</v>
      </c>
      <c r="L29" s="239">
        <v>13.952403173121791</v>
      </c>
      <c r="M29" s="420">
        <v>87.740710056780301</v>
      </c>
      <c r="N29" s="239">
        <v>87.212922798520367</v>
      </c>
      <c r="O29" s="239">
        <v>86.005897605368858</v>
      </c>
      <c r="P29" s="239">
        <v>84.947136700461968</v>
      </c>
      <c r="Q29" s="422">
        <v>83.736195364753456</v>
      </c>
      <c r="R29" s="239">
        <v>1.0830689648204652</v>
      </c>
      <c r="S29" s="239">
        <v>1.5488197567661068</v>
      </c>
      <c r="T29" s="239">
        <v>1.6930194722660024</v>
      </c>
      <c r="U29" s="239">
        <v>1.9874120236877191</v>
      </c>
      <c r="V29" s="239">
        <v>2.3114014621247474</v>
      </c>
      <c r="W29" s="112">
        <v>0.95214890714875322</v>
      </c>
      <c r="X29" s="105">
        <v>1.7696005240357804</v>
      </c>
      <c r="Y29" s="106">
        <v>2.9839372476471517</v>
      </c>
    </row>
    <row r="32" spans="1:25" x14ac:dyDescent="0.35">
      <c r="A32" s="119" t="s">
        <v>177</v>
      </c>
    </row>
    <row r="33" spans="1:1" x14ac:dyDescent="0.35">
      <c r="A33" s="20" t="s">
        <v>326</v>
      </c>
    </row>
    <row r="34" spans="1:1" x14ac:dyDescent="0.35">
      <c r="A34" s="656" t="s">
        <v>328</v>
      </c>
    </row>
    <row r="35" spans="1:1" x14ac:dyDescent="0.35">
      <c r="A35" s="2" t="s">
        <v>221</v>
      </c>
    </row>
  </sheetData>
  <mergeCells count="10">
    <mergeCell ref="A25:A29"/>
    <mergeCell ref="C3:G3"/>
    <mergeCell ref="H3:L3"/>
    <mergeCell ref="W3:Y3"/>
    <mergeCell ref="A5:A9"/>
    <mergeCell ref="A10:A14"/>
    <mergeCell ref="A15:A19"/>
    <mergeCell ref="A20:A24"/>
    <mergeCell ref="M3:Q3"/>
    <mergeCell ref="R3:V3"/>
  </mergeCells>
  <hyperlinks>
    <hyperlink ref="A35" location="Contents!A1" display="Back to index" xr:uid="{DE00749F-2ABB-4F6B-A7E0-EBC75761E921}"/>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75" id="{EF55AAA0-01D7-4369-9E81-5CEBA16CBF47}">
            <x14:iconSet iconSet="3Triangles">
              <x14:cfvo type="percent">
                <xm:f>0</xm:f>
              </x14:cfvo>
              <x14:cfvo type="num">
                <xm:f>1.0000000000000001E-5</xm:f>
              </x14:cfvo>
              <x14:cfvo type="num">
                <xm:f>1.0000000000000001E-5</xm:f>
              </x14:cfvo>
            </x14:iconSet>
          </x14:cfRule>
          <xm:sqref>W5</xm:sqref>
        </x14:conditionalFormatting>
        <x14:conditionalFormatting xmlns:xm="http://schemas.microsoft.com/office/excel/2006/main">
          <x14:cfRule type="iconSet" priority="74" id="{D8162197-B5A3-429B-A9B8-61CFD7556C8F}">
            <x14:iconSet iconSet="3Triangles">
              <x14:cfvo type="percent">
                <xm:f>0</xm:f>
              </x14:cfvo>
              <x14:cfvo type="num">
                <xm:f>1.0000000000000001E-5</xm:f>
              </x14:cfvo>
              <x14:cfvo type="num">
                <xm:f>1.0000000000000001E-5</xm:f>
              </x14:cfvo>
            </x14:iconSet>
          </x14:cfRule>
          <xm:sqref>X5</xm:sqref>
        </x14:conditionalFormatting>
        <x14:conditionalFormatting xmlns:xm="http://schemas.microsoft.com/office/excel/2006/main">
          <x14:cfRule type="iconSet" priority="73" id="{D9FBD5C7-88C7-4ED2-840D-54E7B9A9584B}">
            <x14:iconSet iconSet="3Triangles">
              <x14:cfvo type="percent">
                <xm:f>0</xm:f>
              </x14:cfvo>
              <x14:cfvo type="num">
                <xm:f>1.0000000000000001E-5</xm:f>
              </x14:cfvo>
              <x14:cfvo type="num">
                <xm:f>1.0000000000000001E-5</xm:f>
              </x14:cfvo>
            </x14:iconSet>
          </x14:cfRule>
          <xm:sqref>Y5</xm:sqref>
        </x14:conditionalFormatting>
        <x14:conditionalFormatting xmlns:xm="http://schemas.microsoft.com/office/excel/2006/main">
          <x14:cfRule type="iconSet" priority="72" id="{C161BED8-AFDC-41DC-9053-BF4C797772CA}">
            <x14:iconSet iconSet="3Triangles">
              <x14:cfvo type="percent">
                <xm:f>0</xm:f>
              </x14:cfvo>
              <x14:cfvo type="num">
                <xm:f>1.0000000000000001E-5</xm:f>
              </x14:cfvo>
              <x14:cfvo type="num">
                <xm:f>1.0000000000000001E-5</xm:f>
              </x14:cfvo>
            </x14:iconSet>
          </x14:cfRule>
          <xm:sqref>W6</xm:sqref>
        </x14:conditionalFormatting>
        <x14:conditionalFormatting xmlns:xm="http://schemas.microsoft.com/office/excel/2006/main">
          <x14:cfRule type="iconSet" priority="71" id="{1A090324-9010-4713-A7C6-6158A42C88DB}">
            <x14:iconSet iconSet="3Triangles">
              <x14:cfvo type="percent">
                <xm:f>0</xm:f>
              </x14:cfvo>
              <x14:cfvo type="num">
                <xm:f>1.0000000000000001E-5</xm:f>
              </x14:cfvo>
              <x14:cfvo type="num">
                <xm:f>1.0000000000000001E-5</xm:f>
              </x14:cfvo>
            </x14:iconSet>
          </x14:cfRule>
          <xm:sqref>X6</xm:sqref>
        </x14:conditionalFormatting>
        <x14:conditionalFormatting xmlns:xm="http://schemas.microsoft.com/office/excel/2006/main">
          <x14:cfRule type="iconSet" priority="70" id="{35ED392C-6C9D-41E3-A705-5BEB7E9378F7}">
            <x14:iconSet iconSet="3Triangles">
              <x14:cfvo type="percent">
                <xm:f>0</xm:f>
              </x14:cfvo>
              <x14:cfvo type="num">
                <xm:f>1.0000000000000001E-5</xm:f>
              </x14:cfvo>
              <x14:cfvo type="num">
                <xm:f>1.0000000000000001E-5</xm:f>
              </x14:cfvo>
            </x14:iconSet>
          </x14:cfRule>
          <xm:sqref>Y6</xm:sqref>
        </x14:conditionalFormatting>
        <x14:conditionalFormatting xmlns:xm="http://schemas.microsoft.com/office/excel/2006/main">
          <x14:cfRule type="iconSet" priority="69" id="{A0022342-ED2D-4DC1-BB5D-73F7E9992AE3}">
            <x14:iconSet iconSet="3Triangles">
              <x14:cfvo type="percent">
                <xm:f>0</xm:f>
              </x14:cfvo>
              <x14:cfvo type="num">
                <xm:f>1.0000000000000001E-5</xm:f>
              </x14:cfvo>
              <x14:cfvo type="num">
                <xm:f>1.0000000000000001E-5</xm:f>
              </x14:cfvo>
            </x14:iconSet>
          </x14:cfRule>
          <xm:sqref>W7</xm:sqref>
        </x14:conditionalFormatting>
        <x14:conditionalFormatting xmlns:xm="http://schemas.microsoft.com/office/excel/2006/main">
          <x14:cfRule type="iconSet" priority="68" id="{F2EE0A75-DF71-4AC4-A6E3-F591D81839CC}">
            <x14:iconSet iconSet="3Triangles">
              <x14:cfvo type="percent">
                <xm:f>0</xm:f>
              </x14:cfvo>
              <x14:cfvo type="num">
                <xm:f>1.0000000000000001E-5</xm:f>
              </x14:cfvo>
              <x14:cfvo type="num">
                <xm:f>1.0000000000000001E-5</xm:f>
              </x14:cfvo>
            </x14:iconSet>
          </x14:cfRule>
          <xm:sqref>X7</xm:sqref>
        </x14:conditionalFormatting>
        <x14:conditionalFormatting xmlns:xm="http://schemas.microsoft.com/office/excel/2006/main">
          <x14:cfRule type="iconSet" priority="67" id="{C66C2E4F-5F73-4FCF-A98E-1BFCF3E6D298}">
            <x14:iconSet iconSet="3Triangles">
              <x14:cfvo type="percent">
                <xm:f>0</xm:f>
              </x14:cfvo>
              <x14:cfvo type="num">
                <xm:f>1.0000000000000001E-5</xm:f>
              </x14:cfvo>
              <x14:cfvo type="num">
                <xm:f>1.0000000000000001E-5</xm:f>
              </x14:cfvo>
            </x14:iconSet>
          </x14:cfRule>
          <xm:sqref>Y7</xm:sqref>
        </x14:conditionalFormatting>
        <x14:conditionalFormatting xmlns:xm="http://schemas.microsoft.com/office/excel/2006/main">
          <x14:cfRule type="iconSet" priority="66" id="{97A4DAFF-1142-41C4-A400-957E4D8EB3C3}">
            <x14:iconSet iconSet="3Triangles">
              <x14:cfvo type="percent">
                <xm:f>0</xm:f>
              </x14:cfvo>
              <x14:cfvo type="num">
                <xm:f>1.0000000000000001E-5</xm:f>
              </x14:cfvo>
              <x14:cfvo type="num">
                <xm:f>1.0000000000000001E-5</xm:f>
              </x14:cfvo>
            </x14:iconSet>
          </x14:cfRule>
          <xm:sqref>W8</xm:sqref>
        </x14:conditionalFormatting>
        <x14:conditionalFormatting xmlns:xm="http://schemas.microsoft.com/office/excel/2006/main">
          <x14:cfRule type="iconSet" priority="65" id="{DE077C53-93CB-4AA5-A989-7637F5D25808}">
            <x14:iconSet iconSet="3Triangles">
              <x14:cfvo type="percent">
                <xm:f>0</xm:f>
              </x14:cfvo>
              <x14:cfvo type="num">
                <xm:f>1.0000000000000001E-5</xm:f>
              </x14:cfvo>
              <x14:cfvo type="num">
                <xm:f>1.0000000000000001E-5</xm:f>
              </x14:cfvo>
            </x14:iconSet>
          </x14:cfRule>
          <xm:sqref>X8</xm:sqref>
        </x14:conditionalFormatting>
        <x14:conditionalFormatting xmlns:xm="http://schemas.microsoft.com/office/excel/2006/main">
          <x14:cfRule type="iconSet" priority="64" id="{A97ED555-F40B-47C8-B232-38BA95F4EC2F}">
            <x14:iconSet iconSet="3Triangles">
              <x14:cfvo type="percent">
                <xm:f>0</xm:f>
              </x14:cfvo>
              <x14:cfvo type="num">
                <xm:f>1.0000000000000001E-5</xm:f>
              </x14:cfvo>
              <x14:cfvo type="num">
                <xm:f>1.0000000000000001E-5</xm:f>
              </x14:cfvo>
            </x14:iconSet>
          </x14:cfRule>
          <xm:sqref>Y8</xm:sqref>
        </x14:conditionalFormatting>
        <x14:conditionalFormatting xmlns:xm="http://schemas.microsoft.com/office/excel/2006/main">
          <x14:cfRule type="iconSet" priority="63" id="{BB0D9737-3DC8-472A-BD9F-938820889E08}">
            <x14:iconSet iconSet="3Triangles">
              <x14:cfvo type="percent">
                <xm:f>0</xm:f>
              </x14:cfvo>
              <x14:cfvo type="num">
                <xm:f>1.0000000000000001E-5</xm:f>
              </x14:cfvo>
              <x14:cfvo type="num">
                <xm:f>1.0000000000000001E-5</xm:f>
              </x14:cfvo>
            </x14:iconSet>
          </x14:cfRule>
          <xm:sqref>W9</xm:sqref>
        </x14:conditionalFormatting>
        <x14:conditionalFormatting xmlns:xm="http://schemas.microsoft.com/office/excel/2006/main">
          <x14:cfRule type="iconSet" priority="62" id="{EC0B2E3F-C35F-4BF9-9566-B82A0495D0AB}">
            <x14:iconSet iconSet="3Triangles">
              <x14:cfvo type="percent">
                <xm:f>0</xm:f>
              </x14:cfvo>
              <x14:cfvo type="num">
                <xm:f>1.0000000000000001E-5</xm:f>
              </x14:cfvo>
              <x14:cfvo type="num">
                <xm:f>1.0000000000000001E-5</xm:f>
              </x14:cfvo>
            </x14:iconSet>
          </x14:cfRule>
          <xm:sqref>X9</xm:sqref>
        </x14:conditionalFormatting>
        <x14:conditionalFormatting xmlns:xm="http://schemas.microsoft.com/office/excel/2006/main">
          <x14:cfRule type="iconSet" priority="61" id="{03BD4977-B6D3-4845-9878-C550F596A0B9}">
            <x14:iconSet iconSet="3Triangles">
              <x14:cfvo type="percent">
                <xm:f>0</xm:f>
              </x14:cfvo>
              <x14:cfvo type="num">
                <xm:f>1.0000000000000001E-5</xm:f>
              </x14:cfvo>
              <x14:cfvo type="num">
                <xm:f>1.0000000000000001E-5</xm:f>
              </x14:cfvo>
            </x14:iconSet>
          </x14:cfRule>
          <xm:sqref>Y9</xm:sqref>
        </x14:conditionalFormatting>
        <x14:conditionalFormatting xmlns:xm="http://schemas.microsoft.com/office/excel/2006/main">
          <x14:cfRule type="iconSet" priority="60" id="{DA8BB576-9275-46AE-9B93-B2BF47AEA490}">
            <x14:iconSet iconSet="3Triangles">
              <x14:cfvo type="percent">
                <xm:f>0</xm:f>
              </x14:cfvo>
              <x14:cfvo type="num">
                <xm:f>1.0000000000000001E-5</xm:f>
              </x14:cfvo>
              <x14:cfvo type="num">
                <xm:f>1.0000000000000001E-5</xm:f>
              </x14:cfvo>
            </x14:iconSet>
          </x14:cfRule>
          <xm:sqref>W15</xm:sqref>
        </x14:conditionalFormatting>
        <x14:conditionalFormatting xmlns:xm="http://schemas.microsoft.com/office/excel/2006/main">
          <x14:cfRule type="iconSet" priority="59" id="{A015F9E0-D2D5-441C-BB31-A31A4B908203}">
            <x14:iconSet iconSet="3Triangles">
              <x14:cfvo type="percent">
                <xm:f>0</xm:f>
              </x14:cfvo>
              <x14:cfvo type="num">
                <xm:f>1.0000000000000001E-5</xm:f>
              </x14:cfvo>
              <x14:cfvo type="num">
                <xm:f>1.0000000000000001E-5</xm:f>
              </x14:cfvo>
            </x14:iconSet>
          </x14:cfRule>
          <xm:sqref>X15</xm:sqref>
        </x14:conditionalFormatting>
        <x14:conditionalFormatting xmlns:xm="http://schemas.microsoft.com/office/excel/2006/main">
          <x14:cfRule type="iconSet" priority="58" id="{98280FAD-8AEF-4077-BC1F-73650DDCD671}">
            <x14:iconSet iconSet="3Triangles">
              <x14:cfvo type="percent">
                <xm:f>0</xm:f>
              </x14:cfvo>
              <x14:cfvo type="num">
                <xm:f>1.0000000000000001E-5</xm:f>
              </x14:cfvo>
              <x14:cfvo type="num">
                <xm:f>1.0000000000000001E-5</xm:f>
              </x14:cfvo>
            </x14:iconSet>
          </x14:cfRule>
          <xm:sqref>Y15</xm:sqref>
        </x14:conditionalFormatting>
        <x14:conditionalFormatting xmlns:xm="http://schemas.microsoft.com/office/excel/2006/main">
          <x14:cfRule type="iconSet" priority="57" id="{8923F293-71B4-4A23-9154-DA3AB67CF96A}">
            <x14:iconSet iconSet="3Triangles">
              <x14:cfvo type="percent">
                <xm:f>0</xm:f>
              </x14:cfvo>
              <x14:cfvo type="num">
                <xm:f>1.0000000000000001E-5</xm:f>
              </x14:cfvo>
              <x14:cfvo type="num">
                <xm:f>1.0000000000000001E-5</xm:f>
              </x14:cfvo>
            </x14:iconSet>
          </x14:cfRule>
          <xm:sqref>W16</xm:sqref>
        </x14:conditionalFormatting>
        <x14:conditionalFormatting xmlns:xm="http://schemas.microsoft.com/office/excel/2006/main">
          <x14:cfRule type="iconSet" priority="56" id="{E7043104-2056-4C30-8DD3-187A3255A87A}">
            <x14:iconSet iconSet="3Triangles">
              <x14:cfvo type="percent">
                <xm:f>0</xm:f>
              </x14:cfvo>
              <x14:cfvo type="num">
                <xm:f>1.0000000000000001E-5</xm:f>
              </x14:cfvo>
              <x14:cfvo type="num">
                <xm:f>1.0000000000000001E-5</xm:f>
              </x14:cfvo>
            </x14:iconSet>
          </x14:cfRule>
          <xm:sqref>X16</xm:sqref>
        </x14:conditionalFormatting>
        <x14:conditionalFormatting xmlns:xm="http://schemas.microsoft.com/office/excel/2006/main">
          <x14:cfRule type="iconSet" priority="55" id="{0891AF26-0BFB-4C26-AFAF-08ABA5F5B747}">
            <x14:iconSet iconSet="3Triangles">
              <x14:cfvo type="percent">
                <xm:f>0</xm:f>
              </x14:cfvo>
              <x14:cfvo type="num">
                <xm:f>1.0000000000000001E-5</xm:f>
              </x14:cfvo>
              <x14:cfvo type="num">
                <xm:f>1.0000000000000001E-5</xm:f>
              </x14:cfvo>
            </x14:iconSet>
          </x14:cfRule>
          <xm:sqref>Y16</xm:sqref>
        </x14:conditionalFormatting>
        <x14:conditionalFormatting xmlns:xm="http://schemas.microsoft.com/office/excel/2006/main">
          <x14:cfRule type="iconSet" priority="54" id="{7D52E2A1-8002-485E-8A0F-88D47E3F49F0}">
            <x14:iconSet iconSet="3Triangles">
              <x14:cfvo type="percent">
                <xm:f>0</xm:f>
              </x14:cfvo>
              <x14:cfvo type="num">
                <xm:f>1.0000000000000001E-5</xm:f>
              </x14:cfvo>
              <x14:cfvo type="num">
                <xm:f>1.0000000000000001E-5</xm:f>
              </x14:cfvo>
            </x14:iconSet>
          </x14:cfRule>
          <xm:sqref>W17</xm:sqref>
        </x14:conditionalFormatting>
        <x14:conditionalFormatting xmlns:xm="http://schemas.microsoft.com/office/excel/2006/main">
          <x14:cfRule type="iconSet" priority="53" id="{A5CEE63D-A980-4141-A35B-F7D98008E6B3}">
            <x14:iconSet iconSet="3Triangles">
              <x14:cfvo type="percent">
                <xm:f>0</xm:f>
              </x14:cfvo>
              <x14:cfvo type="num">
                <xm:f>1.0000000000000001E-5</xm:f>
              </x14:cfvo>
              <x14:cfvo type="num">
                <xm:f>1.0000000000000001E-5</xm:f>
              </x14:cfvo>
            </x14:iconSet>
          </x14:cfRule>
          <xm:sqref>X17</xm:sqref>
        </x14:conditionalFormatting>
        <x14:conditionalFormatting xmlns:xm="http://schemas.microsoft.com/office/excel/2006/main">
          <x14:cfRule type="iconSet" priority="52" id="{793F2C73-F630-46ED-9CE9-4ED1E0D328F4}">
            <x14:iconSet iconSet="3Triangles">
              <x14:cfvo type="percent">
                <xm:f>0</xm:f>
              </x14:cfvo>
              <x14:cfvo type="num">
                <xm:f>1.0000000000000001E-5</xm:f>
              </x14:cfvo>
              <x14:cfvo type="num">
                <xm:f>1.0000000000000001E-5</xm:f>
              </x14:cfvo>
            </x14:iconSet>
          </x14:cfRule>
          <xm:sqref>Y17</xm:sqref>
        </x14:conditionalFormatting>
        <x14:conditionalFormatting xmlns:xm="http://schemas.microsoft.com/office/excel/2006/main">
          <x14:cfRule type="iconSet" priority="51" id="{380601E9-7022-42A7-B868-E99BEA105A88}">
            <x14:iconSet iconSet="3Triangles">
              <x14:cfvo type="percent">
                <xm:f>0</xm:f>
              </x14:cfvo>
              <x14:cfvo type="num">
                <xm:f>1.0000000000000001E-5</xm:f>
              </x14:cfvo>
              <x14:cfvo type="num">
                <xm:f>1.0000000000000001E-5</xm:f>
              </x14:cfvo>
            </x14:iconSet>
          </x14:cfRule>
          <xm:sqref>W18</xm:sqref>
        </x14:conditionalFormatting>
        <x14:conditionalFormatting xmlns:xm="http://schemas.microsoft.com/office/excel/2006/main">
          <x14:cfRule type="iconSet" priority="50" id="{340E6C85-5FB6-48CC-9EC0-22B2DBF886DF}">
            <x14:iconSet iconSet="3Triangles">
              <x14:cfvo type="percent">
                <xm:f>0</xm:f>
              </x14:cfvo>
              <x14:cfvo type="num">
                <xm:f>1.0000000000000001E-5</xm:f>
              </x14:cfvo>
              <x14:cfvo type="num">
                <xm:f>1.0000000000000001E-5</xm:f>
              </x14:cfvo>
            </x14:iconSet>
          </x14:cfRule>
          <xm:sqref>X18</xm:sqref>
        </x14:conditionalFormatting>
        <x14:conditionalFormatting xmlns:xm="http://schemas.microsoft.com/office/excel/2006/main">
          <x14:cfRule type="iconSet" priority="49" id="{DD63E1A8-07F1-4B3A-8233-1D6FB3AC3883}">
            <x14:iconSet iconSet="3Triangles">
              <x14:cfvo type="percent">
                <xm:f>0</xm:f>
              </x14:cfvo>
              <x14:cfvo type="num">
                <xm:f>1.0000000000000001E-5</xm:f>
              </x14:cfvo>
              <x14:cfvo type="num">
                <xm:f>1.0000000000000001E-5</xm:f>
              </x14:cfvo>
            </x14:iconSet>
          </x14:cfRule>
          <xm:sqref>Y18</xm:sqref>
        </x14:conditionalFormatting>
        <x14:conditionalFormatting xmlns:xm="http://schemas.microsoft.com/office/excel/2006/main">
          <x14:cfRule type="iconSet" priority="48" id="{14E5A08E-EC49-4C62-8557-1A71D1781317}">
            <x14:iconSet iconSet="3Triangles">
              <x14:cfvo type="percent">
                <xm:f>0</xm:f>
              </x14:cfvo>
              <x14:cfvo type="num">
                <xm:f>1.0000000000000001E-5</xm:f>
              </x14:cfvo>
              <x14:cfvo type="num">
                <xm:f>1.0000000000000001E-5</xm:f>
              </x14:cfvo>
            </x14:iconSet>
          </x14:cfRule>
          <xm:sqref>W19</xm:sqref>
        </x14:conditionalFormatting>
        <x14:conditionalFormatting xmlns:xm="http://schemas.microsoft.com/office/excel/2006/main">
          <x14:cfRule type="iconSet" priority="47" id="{91B98EE5-8DFC-422A-8168-AF3BA27255F3}">
            <x14:iconSet iconSet="3Triangles">
              <x14:cfvo type="percent">
                <xm:f>0</xm:f>
              </x14:cfvo>
              <x14:cfvo type="num">
                <xm:f>1.0000000000000001E-5</xm:f>
              </x14:cfvo>
              <x14:cfvo type="num">
                <xm:f>1.0000000000000001E-5</xm:f>
              </x14:cfvo>
            </x14:iconSet>
          </x14:cfRule>
          <xm:sqref>X19</xm:sqref>
        </x14:conditionalFormatting>
        <x14:conditionalFormatting xmlns:xm="http://schemas.microsoft.com/office/excel/2006/main">
          <x14:cfRule type="iconSet" priority="46" id="{A6C4288B-AC6A-477B-896F-28B222B55A52}">
            <x14:iconSet iconSet="3Triangles">
              <x14:cfvo type="percent">
                <xm:f>0</xm:f>
              </x14:cfvo>
              <x14:cfvo type="num">
                <xm:f>1.0000000000000001E-5</xm:f>
              </x14:cfvo>
              <x14:cfvo type="num">
                <xm:f>1.0000000000000001E-5</xm:f>
              </x14:cfvo>
            </x14:iconSet>
          </x14:cfRule>
          <xm:sqref>Y19</xm:sqref>
        </x14:conditionalFormatting>
        <x14:conditionalFormatting xmlns:xm="http://schemas.microsoft.com/office/excel/2006/main">
          <x14:cfRule type="iconSet" priority="45" id="{082BEF4C-5681-49B7-A443-965CFAB7815D}">
            <x14:iconSet iconSet="3Triangles">
              <x14:cfvo type="percent">
                <xm:f>0</xm:f>
              </x14:cfvo>
              <x14:cfvo type="num">
                <xm:f>1.0000000000000001E-5</xm:f>
              </x14:cfvo>
              <x14:cfvo type="num">
                <xm:f>1.0000000000000001E-5</xm:f>
              </x14:cfvo>
            </x14:iconSet>
          </x14:cfRule>
          <xm:sqref>W25</xm:sqref>
        </x14:conditionalFormatting>
        <x14:conditionalFormatting xmlns:xm="http://schemas.microsoft.com/office/excel/2006/main">
          <x14:cfRule type="iconSet" priority="44" id="{13561352-BD5B-4DC6-A723-B54AF6AE9D9D}">
            <x14:iconSet iconSet="3Triangles">
              <x14:cfvo type="percent">
                <xm:f>0</xm:f>
              </x14:cfvo>
              <x14:cfvo type="num">
                <xm:f>1.0000000000000001E-5</xm:f>
              </x14:cfvo>
              <x14:cfvo type="num">
                <xm:f>1.0000000000000001E-5</xm:f>
              </x14:cfvo>
            </x14:iconSet>
          </x14:cfRule>
          <xm:sqref>X25</xm:sqref>
        </x14:conditionalFormatting>
        <x14:conditionalFormatting xmlns:xm="http://schemas.microsoft.com/office/excel/2006/main">
          <x14:cfRule type="iconSet" priority="43" id="{8C409C19-34BB-462C-B657-969A34DBAA82}">
            <x14:iconSet iconSet="3Triangles">
              <x14:cfvo type="percent">
                <xm:f>0</xm:f>
              </x14:cfvo>
              <x14:cfvo type="num">
                <xm:f>1.0000000000000001E-5</xm:f>
              </x14:cfvo>
              <x14:cfvo type="num">
                <xm:f>1.0000000000000001E-5</xm:f>
              </x14:cfvo>
            </x14:iconSet>
          </x14:cfRule>
          <xm:sqref>Y25</xm:sqref>
        </x14:conditionalFormatting>
        <x14:conditionalFormatting xmlns:xm="http://schemas.microsoft.com/office/excel/2006/main">
          <x14:cfRule type="iconSet" priority="42" id="{AE300377-078B-443B-B9FF-F03D73015340}">
            <x14:iconSet iconSet="3Triangles">
              <x14:cfvo type="percent">
                <xm:f>0</xm:f>
              </x14:cfvo>
              <x14:cfvo type="num">
                <xm:f>1.0000000000000001E-5</xm:f>
              </x14:cfvo>
              <x14:cfvo type="num">
                <xm:f>1.0000000000000001E-5</xm:f>
              </x14:cfvo>
            </x14:iconSet>
          </x14:cfRule>
          <xm:sqref>W26</xm:sqref>
        </x14:conditionalFormatting>
        <x14:conditionalFormatting xmlns:xm="http://schemas.microsoft.com/office/excel/2006/main">
          <x14:cfRule type="iconSet" priority="41" id="{9CADA46B-17FA-41E9-A9CC-CECBFED0438D}">
            <x14:iconSet iconSet="3Triangles">
              <x14:cfvo type="percent">
                <xm:f>0</xm:f>
              </x14:cfvo>
              <x14:cfvo type="num">
                <xm:f>1.0000000000000001E-5</xm:f>
              </x14:cfvo>
              <x14:cfvo type="num">
                <xm:f>1.0000000000000001E-5</xm:f>
              </x14:cfvo>
            </x14:iconSet>
          </x14:cfRule>
          <xm:sqref>X26</xm:sqref>
        </x14:conditionalFormatting>
        <x14:conditionalFormatting xmlns:xm="http://schemas.microsoft.com/office/excel/2006/main">
          <x14:cfRule type="iconSet" priority="40" id="{E694107E-5AB5-409B-81C0-B453461AEEEF}">
            <x14:iconSet iconSet="3Triangles">
              <x14:cfvo type="percent">
                <xm:f>0</xm:f>
              </x14:cfvo>
              <x14:cfvo type="num">
                <xm:f>1.0000000000000001E-5</xm:f>
              </x14:cfvo>
              <x14:cfvo type="num">
                <xm:f>1.0000000000000001E-5</xm:f>
              </x14:cfvo>
            </x14:iconSet>
          </x14:cfRule>
          <xm:sqref>Y26</xm:sqref>
        </x14:conditionalFormatting>
        <x14:conditionalFormatting xmlns:xm="http://schemas.microsoft.com/office/excel/2006/main">
          <x14:cfRule type="iconSet" priority="39" id="{1AD576E1-5A6E-43F9-B0F0-B3BC0099B8A3}">
            <x14:iconSet iconSet="3Triangles">
              <x14:cfvo type="percent">
                <xm:f>0</xm:f>
              </x14:cfvo>
              <x14:cfvo type="num">
                <xm:f>1.0000000000000001E-5</xm:f>
              </x14:cfvo>
              <x14:cfvo type="num">
                <xm:f>1.0000000000000001E-5</xm:f>
              </x14:cfvo>
            </x14:iconSet>
          </x14:cfRule>
          <xm:sqref>W27</xm:sqref>
        </x14:conditionalFormatting>
        <x14:conditionalFormatting xmlns:xm="http://schemas.microsoft.com/office/excel/2006/main">
          <x14:cfRule type="iconSet" priority="38" id="{4AF1D187-E8FE-4524-B8A2-59C70D13BC48}">
            <x14:iconSet iconSet="3Triangles">
              <x14:cfvo type="percent">
                <xm:f>0</xm:f>
              </x14:cfvo>
              <x14:cfvo type="num">
                <xm:f>1.0000000000000001E-5</xm:f>
              </x14:cfvo>
              <x14:cfvo type="num">
                <xm:f>1.0000000000000001E-5</xm:f>
              </x14:cfvo>
            </x14:iconSet>
          </x14:cfRule>
          <xm:sqref>X27</xm:sqref>
        </x14:conditionalFormatting>
        <x14:conditionalFormatting xmlns:xm="http://schemas.microsoft.com/office/excel/2006/main">
          <x14:cfRule type="iconSet" priority="37" id="{466E0297-47E0-40B0-88F6-2BE771FD2FF7}">
            <x14:iconSet iconSet="3Triangles">
              <x14:cfvo type="percent">
                <xm:f>0</xm:f>
              </x14:cfvo>
              <x14:cfvo type="num">
                <xm:f>1.0000000000000001E-5</xm:f>
              </x14:cfvo>
              <x14:cfvo type="num">
                <xm:f>1.0000000000000001E-5</xm:f>
              </x14:cfvo>
            </x14:iconSet>
          </x14:cfRule>
          <xm:sqref>Y27</xm:sqref>
        </x14:conditionalFormatting>
        <x14:conditionalFormatting xmlns:xm="http://schemas.microsoft.com/office/excel/2006/main">
          <x14:cfRule type="iconSet" priority="36" id="{C2DFC767-E122-4D75-BDC1-3340A0E40C92}">
            <x14:iconSet iconSet="3Triangles">
              <x14:cfvo type="percent">
                <xm:f>0</xm:f>
              </x14:cfvo>
              <x14:cfvo type="num">
                <xm:f>1.0000000000000001E-5</xm:f>
              </x14:cfvo>
              <x14:cfvo type="num">
                <xm:f>1.0000000000000001E-5</xm:f>
              </x14:cfvo>
            </x14:iconSet>
          </x14:cfRule>
          <xm:sqref>W28</xm:sqref>
        </x14:conditionalFormatting>
        <x14:conditionalFormatting xmlns:xm="http://schemas.microsoft.com/office/excel/2006/main">
          <x14:cfRule type="iconSet" priority="35" id="{013F279F-798B-432A-9787-CF154F822FAD}">
            <x14:iconSet iconSet="3Triangles">
              <x14:cfvo type="percent">
                <xm:f>0</xm:f>
              </x14:cfvo>
              <x14:cfvo type="num">
                <xm:f>1.0000000000000001E-5</xm:f>
              </x14:cfvo>
              <x14:cfvo type="num">
                <xm:f>1.0000000000000001E-5</xm:f>
              </x14:cfvo>
            </x14:iconSet>
          </x14:cfRule>
          <xm:sqref>X28</xm:sqref>
        </x14:conditionalFormatting>
        <x14:conditionalFormatting xmlns:xm="http://schemas.microsoft.com/office/excel/2006/main">
          <x14:cfRule type="iconSet" priority="34" id="{31D8399A-B1EB-4073-9DDB-2D57E044EA6F}">
            <x14:iconSet iconSet="3Triangles">
              <x14:cfvo type="percent">
                <xm:f>0</xm:f>
              </x14:cfvo>
              <x14:cfvo type="num">
                <xm:f>1.0000000000000001E-5</xm:f>
              </x14:cfvo>
              <x14:cfvo type="num">
                <xm:f>1.0000000000000001E-5</xm:f>
              </x14:cfvo>
            </x14:iconSet>
          </x14:cfRule>
          <xm:sqref>Y28</xm:sqref>
        </x14:conditionalFormatting>
        <x14:conditionalFormatting xmlns:xm="http://schemas.microsoft.com/office/excel/2006/main">
          <x14:cfRule type="iconSet" priority="33" id="{DB8E4EDF-FF34-4D1A-8375-02CCA538B54B}">
            <x14:iconSet iconSet="3Triangles">
              <x14:cfvo type="percent">
                <xm:f>0</xm:f>
              </x14:cfvo>
              <x14:cfvo type="num">
                <xm:f>1.0000000000000001E-5</xm:f>
              </x14:cfvo>
              <x14:cfvo type="num">
                <xm:f>1.0000000000000001E-5</xm:f>
              </x14:cfvo>
            </x14:iconSet>
          </x14:cfRule>
          <xm:sqref>W29</xm:sqref>
        </x14:conditionalFormatting>
        <x14:conditionalFormatting xmlns:xm="http://schemas.microsoft.com/office/excel/2006/main">
          <x14:cfRule type="iconSet" priority="32" id="{8CDC8653-46B6-4351-B10C-D45540AC87AB}">
            <x14:iconSet iconSet="3Triangles">
              <x14:cfvo type="percent">
                <xm:f>0</xm:f>
              </x14:cfvo>
              <x14:cfvo type="num">
                <xm:f>1.0000000000000001E-5</xm:f>
              </x14:cfvo>
              <x14:cfvo type="num">
                <xm:f>1.0000000000000001E-5</xm:f>
              </x14:cfvo>
            </x14:iconSet>
          </x14:cfRule>
          <xm:sqref>X29</xm:sqref>
        </x14:conditionalFormatting>
        <x14:conditionalFormatting xmlns:xm="http://schemas.microsoft.com/office/excel/2006/main">
          <x14:cfRule type="iconSet" priority="31" id="{D793DC4F-0EE4-4BD6-886D-7FA8C9F47613}">
            <x14:iconSet iconSet="3Triangles">
              <x14:cfvo type="percent">
                <xm:f>0</xm:f>
              </x14:cfvo>
              <x14:cfvo type="num">
                <xm:f>1.0000000000000001E-5</xm:f>
              </x14:cfvo>
              <x14:cfvo type="num">
                <xm:f>1.0000000000000001E-5</xm:f>
              </x14:cfvo>
            </x14:iconSet>
          </x14:cfRule>
          <xm:sqref>Y29</xm:sqref>
        </x14:conditionalFormatting>
        <x14:conditionalFormatting xmlns:xm="http://schemas.microsoft.com/office/excel/2006/main">
          <x14:cfRule type="iconSet" priority="30" id="{D09CF408-7A7C-42B0-BB65-88466449ED30}">
            <x14:iconSet iconSet="3Triangles">
              <x14:cfvo type="percent">
                <xm:f>0</xm:f>
              </x14:cfvo>
              <x14:cfvo type="num">
                <xm:f>1.0000000000000001E-5</xm:f>
              </x14:cfvo>
              <x14:cfvo type="num">
                <xm:f>1.0000000000000001E-5</xm:f>
              </x14:cfvo>
            </x14:iconSet>
          </x14:cfRule>
          <xm:sqref>W10</xm:sqref>
        </x14:conditionalFormatting>
        <x14:conditionalFormatting xmlns:xm="http://schemas.microsoft.com/office/excel/2006/main">
          <x14:cfRule type="iconSet" priority="29" id="{18CE1E5F-5207-4B5C-B8B2-ADC04AA5ED7A}">
            <x14:iconSet iconSet="3Triangles">
              <x14:cfvo type="percent">
                <xm:f>0</xm:f>
              </x14:cfvo>
              <x14:cfvo type="num">
                <xm:f>1.0000000000000001E-5</xm:f>
              </x14:cfvo>
              <x14:cfvo type="num">
                <xm:f>1.0000000000000001E-5</xm:f>
              </x14:cfvo>
            </x14:iconSet>
          </x14:cfRule>
          <xm:sqref>X10</xm:sqref>
        </x14:conditionalFormatting>
        <x14:conditionalFormatting xmlns:xm="http://schemas.microsoft.com/office/excel/2006/main">
          <x14:cfRule type="iconSet" priority="28" id="{90F86DD9-6DF0-4020-AF6A-8E57FDA11927}">
            <x14:iconSet iconSet="3Triangles">
              <x14:cfvo type="percent">
                <xm:f>0</xm:f>
              </x14:cfvo>
              <x14:cfvo type="num">
                <xm:f>1.0000000000000001E-5</xm:f>
              </x14:cfvo>
              <x14:cfvo type="num">
                <xm:f>1.0000000000000001E-5</xm:f>
              </x14:cfvo>
            </x14:iconSet>
          </x14:cfRule>
          <xm:sqref>Y10</xm:sqref>
        </x14:conditionalFormatting>
        <x14:conditionalFormatting xmlns:xm="http://schemas.microsoft.com/office/excel/2006/main">
          <x14:cfRule type="iconSet" priority="27" id="{D7CEBB35-24DF-4B67-979F-D5BD8A3EC90F}">
            <x14:iconSet iconSet="3Triangles">
              <x14:cfvo type="percent">
                <xm:f>0</xm:f>
              </x14:cfvo>
              <x14:cfvo type="num">
                <xm:f>1.0000000000000001E-5</xm:f>
              </x14:cfvo>
              <x14:cfvo type="num">
                <xm:f>1.0000000000000001E-5</xm:f>
              </x14:cfvo>
            </x14:iconSet>
          </x14:cfRule>
          <xm:sqref>W11</xm:sqref>
        </x14:conditionalFormatting>
        <x14:conditionalFormatting xmlns:xm="http://schemas.microsoft.com/office/excel/2006/main">
          <x14:cfRule type="iconSet" priority="26" id="{DD3397AC-97AE-4BB5-AA86-5B8B083719D7}">
            <x14:iconSet iconSet="3Triangles">
              <x14:cfvo type="percent">
                <xm:f>0</xm:f>
              </x14:cfvo>
              <x14:cfvo type="num">
                <xm:f>1.0000000000000001E-5</xm:f>
              </x14:cfvo>
              <x14:cfvo type="num">
                <xm:f>1.0000000000000001E-5</xm:f>
              </x14:cfvo>
            </x14:iconSet>
          </x14:cfRule>
          <xm:sqref>X11</xm:sqref>
        </x14:conditionalFormatting>
        <x14:conditionalFormatting xmlns:xm="http://schemas.microsoft.com/office/excel/2006/main">
          <x14:cfRule type="iconSet" priority="25" id="{498143D1-B0BC-474F-8CBF-F1B41A93EA4F}">
            <x14:iconSet iconSet="3Triangles">
              <x14:cfvo type="percent">
                <xm:f>0</xm:f>
              </x14:cfvo>
              <x14:cfvo type="num">
                <xm:f>1.0000000000000001E-5</xm:f>
              </x14:cfvo>
              <x14:cfvo type="num">
                <xm:f>1.0000000000000001E-5</xm:f>
              </x14:cfvo>
            </x14:iconSet>
          </x14:cfRule>
          <xm:sqref>Y11</xm:sqref>
        </x14:conditionalFormatting>
        <x14:conditionalFormatting xmlns:xm="http://schemas.microsoft.com/office/excel/2006/main">
          <x14:cfRule type="iconSet" priority="24" id="{ED985014-6E3B-4E0A-A7E3-B379DA049124}">
            <x14:iconSet iconSet="3Triangles">
              <x14:cfvo type="percent">
                <xm:f>0</xm:f>
              </x14:cfvo>
              <x14:cfvo type="num">
                <xm:f>1.0000000000000001E-5</xm:f>
              </x14:cfvo>
              <x14:cfvo type="num">
                <xm:f>1.0000000000000001E-5</xm:f>
              </x14:cfvo>
            </x14:iconSet>
          </x14:cfRule>
          <xm:sqref>W12</xm:sqref>
        </x14:conditionalFormatting>
        <x14:conditionalFormatting xmlns:xm="http://schemas.microsoft.com/office/excel/2006/main">
          <x14:cfRule type="iconSet" priority="23" id="{ED5E944C-11F0-444E-8CE4-D5ED70AD6A8F}">
            <x14:iconSet iconSet="3Triangles">
              <x14:cfvo type="percent">
                <xm:f>0</xm:f>
              </x14:cfvo>
              <x14:cfvo type="num">
                <xm:f>1.0000000000000001E-5</xm:f>
              </x14:cfvo>
              <x14:cfvo type="num">
                <xm:f>1.0000000000000001E-5</xm:f>
              </x14:cfvo>
            </x14:iconSet>
          </x14:cfRule>
          <xm:sqref>X12</xm:sqref>
        </x14:conditionalFormatting>
        <x14:conditionalFormatting xmlns:xm="http://schemas.microsoft.com/office/excel/2006/main">
          <x14:cfRule type="iconSet" priority="22" id="{E7272D09-CB85-493C-95E4-82C8B269FE9E}">
            <x14:iconSet iconSet="3Triangles">
              <x14:cfvo type="percent">
                <xm:f>0</xm:f>
              </x14:cfvo>
              <x14:cfvo type="num">
                <xm:f>1.0000000000000001E-5</xm:f>
              </x14:cfvo>
              <x14:cfvo type="num">
                <xm:f>1.0000000000000001E-5</xm:f>
              </x14:cfvo>
            </x14:iconSet>
          </x14:cfRule>
          <xm:sqref>Y12</xm:sqref>
        </x14:conditionalFormatting>
        <x14:conditionalFormatting xmlns:xm="http://schemas.microsoft.com/office/excel/2006/main">
          <x14:cfRule type="iconSet" priority="21" id="{F4ECA639-FDD3-4864-84BF-2945F09D3DAA}">
            <x14:iconSet iconSet="3Triangles">
              <x14:cfvo type="percent">
                <xm:f>0</xm:f>
              </x14:cfvo>
              <x14:cfvo type="num">
                <xm:f>1.0000000000000001E-5</xm:f>
              </x14:cfvo>
              <x14:cfvo type="num">
                <xm:f>1.0000000000000001E-5</xm:f>
              </x14:cfvo>
            </x14:iconSet>
          </x14:cfRule>
          <xm:sqref>W13</xm:sqref>
        </x14:conditionalFormatting>
        <x14:conditionalFormatting xmlns:xm="http://schemas.microsoft.com/office/excel/2006/main">
          <x14:cfRule type="iconSet" priority="20" id="{ECD69842-8DA0-410A-8401-5F1F6450B079}">
            <x14:iconSet iconSet="3Triangles">
              <x14:cfvo type="percent">
                <xm:f>0</xm:f>
              </x14:cfvo>
              <x14:cfvo type="num">
                <xm:f>1.0000000000000001E-5</xm:f>
              </x14:cfvo>
              <x14:cfvo type="num">
                <xm:f>1.0000000000000001E-5</xm:f>
              </x14:cfvo>
            </x14:iconSet>
          </x14:cfRule>
          <xm:sqref>X13</xm:sqref>
        </x14:conditionalFormatting>
        <x14:conditionalFormatting xmlns:xm="http://schemas.microsoft.com/office/excel/2006/main">
          <x14:cfRule type="iconSet" priority="19" id="{A3D16028-F797-4F52-884D-32A4F2DBFF6C}">
            <x14:iconSet iconSet="3Triangles">
              <x14:cfvo type="percent">
                <xm:f>0</xm:f>
              </x14:cfvo>
              <x14:cfvo type="num">
                <xm:f>1.0000000000000001E-5</xm:f>
              </x14:cfvo>
              <x14:cfvo type="num">
                <xm:f>1.0000000000000001E-5</xm:f>
              </x14:cfvo>
            </x14:iconSet>
          </x14:cfRule>
          <xm:sqref>Y13</xm:sqref>
        </x14:conditionalFormatting>
        <x14:conditionalFormatting xmlns:xm="http://schemas.microsoft.com/office/excel/2006/main">
          <x14:cfRule type="iconSet" priority="18" id="{92A1211E-5BA1-4BC1-B7F9-4B3CAA4E9BA3}">
            <x14:iconSet iconSet="3Triangles">
              <x14:cfvo type="percent">
                <xm:f>0</xm:f>
              </x14:cfvo>
              <x14:cfvo type="num">
                <xm:f>1.0000000000000001E-5</xm:f>
              </x14:cfvo>
              <x14:cfvo type="num">
                <xm:f>1.0000000000000001E-5</xm:f>
              </x14:cfvo>
            </x14:iconSet>
          </x14:cfRule>
          <xm:sqref>W14</xm:sqref>
        </x14:conditionalFormatting>
        <x14:conditionalFormatting xmlns:xm="http://schemas.microsoft.com/office/excel/2006/main">
          <x14:cfRule type="iconSet" priority="17" id="{2B876C68-6DA9-4551-B18F-7500A8AD539A}">
            <x14:iconSet iconSet="3Triangles">
              <x14:cfvo type="percent">
                <xm:f>0</xm:f>
              </x14:cfvo>
              <x14:cfvo type="num">
                <xm:f>1.0000000000000001E-5</xm:f>
              </x14:cfvo>
              <x14:cfvo type="num">
                <xm:f>1.0000000000000001E-5</xm:f>
              </x14:cfvo>
            </x14:iconSet>
          </x14:cfRule>
          <xm:sqref>X14</xm:sqref>
        </x14:conditionalFormatting>
        <x14:conditionalFormatting xmlns:xm="http://schemas.microsoft.com/office/excel/2006/main">
          <x14:cfRule type="iconSet" priority="16" id="{BD4D2C86-5DE7-45B7-92D5-BD4C3B9EBA53}">
            <x14:iconSet iconSet="3Triangles">
              <x14:cfvo type="percent">
                <xm:f>0</xm:f>
              </x14:cfvo>
              <x14:cfvo type="num">
                <xm:f>1.0000000000000001E-5</xm:f>
              </x14:cfvo>
              <x14:cfvo type="num">
                <xm:f>1.0000000000000001E-5</xm:f>
              </x14:cfvo>
            </x14:iconSet>
          </x14:cfRule>
          <xm:sqref>Y14</xm:sqref>
        </x14:conditionalFormatting>
        <x14:conditionalFormatting xmlns:xm="http://schemas.microsoft.com/office/excel/2006/main">
          <x14:cfRule type="iconSet" priority="15" id="{C07764B9-23FD-4732-8302-8111D761B796}">
            <x14:iconSet iconSet="3Triangles">
              <x14:cfvo type="percent">
                <xm:f>0</xm:f>
              </x14:cfvo>
              <x14:cfvo type="num">
                <xm:f>1.0000000000000001E-5</xm:f>
              </x14:cfvo>
              <x14:cfvo type="num">
                <xm:f>1.0000000000000001E-5</xm:f>
              </x14:cfvo>
            </x14:iconSet>
          </x14:cfRule>
          <xm:sqref>W20</xm:sqref>
        </x14:conditionalFormatting>
        <x14:conditionalFormatting xmlns:xm="http://schemas.microsoft.com/office/excel/2006/main">
          <x14:cfRule type="iconSet" priority="14" id="{CCB62269-237E-456A-BE80-290D5AA2633D}">
            <x14:iconSet iconSet="3Triangles">
              <x14:cfvo type="percent">
                <xm:f>0</xm:f>
              </x14:cfvo>
              <x14:cfvo type="num">
                <xm:f>1.0000000000000001E-5</xm:f>
              </x14:cfvo>
              <x14:cfvo type="num">
                <xm:f>1.0000000000000001E-5</xm:f>
              </x14:cfvo>
            </x14:iconSet>
          </x14:cfRule>
          <xm:sqref>X20</xm:sqref>
        </x14:conditionalFormatting>
        <x14:conditionalFormatting xmlns:xm="http://schemas.microsoft.com/office/excel/2006/main">
          <x14:cfRule type="iconSet" priority="13" id="{E16EF355-200D-4C4A-8A39-D58AA7F11A38}">
            <x14:iconSet iconSet="3Triangles">
              <x14:cfvo type="percent">
                <xm:f>0</xm:f>
              </x14:cfvo>
              <x14:cfvo type="num">
                <xm:f>1.0000000000000001E-5</xm:f>
              </x14:cfvo>
              <x14:cfvo type="num">
                <xm:f>1.0000000000000001E-5</xm:f>
              </x14:cfvo>
            </x14:iconSet>
          </x14:cfRule>
          <xm:sqref>Y20</xm:sqref>
        </x14:conditionalFormatting>
        <x14:conditionalFormatting xmlns:xm="http://schemas.microsoft.com/office/excel/2006/main">
          <x14:cfRule type="iconSet" priority="12" id="{6CE6FED9-D98E-498F-9AF1-72C4050DD9BE}">
            <x14:iconSet iconSet="3Triangles">
              <x14:cfvo type="percent">
                <xm:f>0</xm:f>
              </x14:cfvo>
              <x14:cfvo type="num">
                <xm:f>1.0000000000000001E-5</xm:f>
              </x14:cfvo>
              <x14:cfvo type="num">
                <xm:f>1.0000000000000001E-5</xm:f>
              </x14:cfvo>
            </x14:iconSet>
          </x14:cfRule>
          <xm:sqref>W21</xm:sqref>
        </x14:conditionalFormatting>
        <x14:conditionalFormatting xmlns:xm="http://schemas.microsoft.com/office/excel/2006/main">
          <x14:cfRule type="iconSet" priority="11" id="{2FF49F92-EF6C-4FC1-840B-6E51CE043CF0}">
            <x14:iconSet iconSet="3Triangles">
              <x14:cfvo type="percent">
                <xm:f>0</xm:f>
              </x14:cfvo>
              <x14:cfvo type="num">
                <xm:f>1.0000000000000001E-5</xm:f>
              </x14:cfvo>
              <x14:cfvo type="num">
                <xm:f>1.0000000000000001E-5</xm:f>
              </x14:cfvo>
            </x14:iconSet>
          </x14:cfRule>
          <xm:sqref>X21</xm:sqref>
        </x14:conditionalFormatting>
        <x14:conditionalFormatting xmlns:xm="http://schemas.microsoft.com/office/excel/2006/main">
          <x14:cfRule type="iconSet" priority="10" id="{2E6BE989-A56E-4387-8872-FA2A19FD2D4F}">
            <x14:iconSet iconSet="3Triangles">
              <x14:cfvo type="percent">
                <xm:f>0</xm:f>
              </x14:cfvo>
              <x14:cfvo type="num">
                <xm:f>1.0000000000000001E-5</xm:f>
              </x14:cfvo>
              <x14:cfvo type="num">
                <xm:f>1.0000000000000001E-5</xm:f>
              </x14:cfvo>
            </x14:iconSet>
          </x14:cfRule>
          <xm:sqref>Y21</xm:sqref>
        </x14:conditionalFormatting>
        <x14:conditionalFormatting xmlns:xm="http://schemas.microsoft.com/office/excel/2006/main">
          <x14:cfRule type="iconSet" priority="9" id="{3FA8C8AD-4C22-4D48-930C-6A5A7C2A8397}">
            <x14:iconSet iconSet="3Triangles">
              <x14:cfvo type="percent">
                <xm:f>0</xm:f>
              </x14:cfvo>
              <x14:cfvo type="num">
                <xm:f>1.0000000000000001E-5</xm:f>
              </x14:cfvo>
              <x14:cfvo type="num">
                <xm:f>1.0000000000000001E-5</xm:f>
              </x14:cfvo>
            </x14:iconSet>
          </x14:cfRule>
          <xm:sqref>W22</xm:sqref>
        </x14:conditionalFormatting>
        <x14:conditionalFormatting xmlns:xm="http://schemas.microsoft.com/office/excel/2006/main">
          <x14:cfRule type="iconSet" priority="8" id="{F36B4C6C-0F81-4486-A7B4-98F85C2C5D02}">
            <x14:iconSet iconSet="3Triangles">
              <x14:cfvo type="percent">
                <xm:f>0</xm:f>
              </x14:cfvo>
              <x14:cfvo type="num">
                <xm:f>1.0000000000000001E-5</xm:f>
              </x14:cfvo>
              <x14:cfvo type="num">
                <xm:f>1.0000000000000001E-5</xm:f>
              </x14:cfvo>
            </x14:iconSet>
          </x14:cfRule>
          <xm:sqref>X22</xm:sqref>
        </x14:conditionalFormatting>
        <x14:conditionalFormatting xmlns:xm="http://schemas.microsoft.com/office/excel/2006/main">
          <x14:cfRule type="iconSet" priority="7" id="{E786319C-1993-49F1-B8D8-968EF8A7B6B3}">
            <x14:iconSet iconSet="3Triangles">
              <x14:cfvo type="percent">
                <xm:f>0</xm:f>
              </x14:cfvo>
              <x14:cfvo type="num">
                <xm:f>1.0000000000000001E-5</xm:f>
              </x14:cfvo>
              <x14:cfvo type="num">
                <xm:f>1.0000000000000001E-5</xm:f>
              </x14:cfvo>
            </x14:iconSet>
          </x14:cfRule>
          <xm:sqref>Y22</xm:sqref>
        </x14:conditionalFormatting>
        <x14:conditionalFormatting xmlns:xm="http://schemas.microsoft.com/office/excel/2006/main">
          <x14:cfRule type="iconSet" priority="6" id="{72883F9F-AA10-4E90-BCE0-29B30D2107EC}">
            <x14:iconSet iconSet="3Triangles">
              <x14:cfvo type="percent">
                <xm:f>0</xm:f>
              </x14:cfvo>
              <x14:cfvo type="num">
                <xm:f>1.0000000000000001E-5</xm:f>
              </x14:cfvo>
              <x14:cfvo type="num">
                <xm:f>1.0000000000000001E-5</xm:f>
              </x14:cfvo>
            </x14:iconSet>
          </x14:cfRule>
          <xm:sqref>W23</xm:sqref>
        </x14:conditionalFormatting>
        <x14:conditionalFormatting xmlns:xm="http://schemas.microsoft.com/office/excel/2006/main">
          <x14:cfRule type="iconSet" priority="5" id="{136513DD-D2F5-4A50-B6D9-3C0538D0C05F}">
            <x14:iconSet iconSet="3Triangles">
              <x14:cfvo type="percent">
                <xm:f>0</xm:f>
              </x14:cfvo>
              <x14:cfvo type="num">
                <xm:f>1.0000000000000001E-5</xm:f>
              </x14:cfvo>
              <x14:cfvo type="num">
                <xm:f>1.0000000000000001E-5</xm:f>
              </x14:cfvo>
            </x14:iconSet>
          </x14:cfRule>
          <xm:sqref>X23</xm:sqref>
        </x14:conditionalFormatting>
        <x14:conditionalFormatting xmlns:xm="http://schemas.microsoft.com/office/excel/2006/main">
          <x14:cfRule type="iconSet" priority="4" id="{D345AD21-CB30-4F4C-AB57-C8C96DE6AB44}">
            <x14:iconSet iconSet="3Triangles">
              <x14:cfvo type="percent">
                <xm:f>0</xm:f>
              </x14:cfvo>
              <x14:cfvo type="num">
                <xm:f>1.0000000000000001E-5</xm:f>
              </x14:cfvo>
              <x14:cfvo type="num">
                <xm:f>1.0000000000000001E-5</xm:f>
              </x14:cfvo>
            </x14:iconSet>
          </x14:cfRule>
          <xm:sqref>Y23</xm:sqref>
        </x14:conditionalFormatting>
        <x14:conditionalFormatting xmlns:xm="http://schemas.microsoft.com/office/excel/2006/main">
          <x14:cfRule type="iconSet" priority="3" id="{020A8CE0-95BB-4B2D-94FB-981E0D801D95}">
            <x14:iconSet iconSet="3Triangles">
              <x14:cfvo type="percent">
                <xm:f>0</xm:f>
              </x14:cfvo>
              <x14:cfvo type="num">
                <xm:f>1.0000000000000001E-5</xm:f>
              </x14:cfvo>
              <x14:cfvo type="num">
                <xm:f>1.0000000000000001E-5</xm:f>
              </x14:cfvo>
            </x14:iconSet>
          </x14:cfRule>
          <xm:sqref>W24</xm:sqref>
        </x14:conditionalFormatting>
        <x14:conditionalFormatting xmlns:xm="http://schemas.microsoft.com/office/excel/2006/main">
          <x14:cfRule type="iconSet" priority="2" id="{F89B730D-BA89-46DB-B4D9-C3C10DDEA09A}">
            <x14:iconSet iconSet="3Triangles">
              <x14:cfvo type="percent">
                <xm:f>0</xm:f>
              </x14:cfvo>
              <x14:cfvo type="num">
                <xm:f>1.0000000000000001E-5</xm:f>
              </x14:cfvo>
              <x14:cfvo type="num">
                <xm:f>1.0000000000000001E-5</xm:f>
              </x14:cfvo>
            </x14:iconSet>
          </x14:cfRule>
          <xm:sqref>X24</xm:sqref>
        </x14:conditionalFormatting>
        <x14:conditionalFormatting xmlns:xm="http://schemas.microsoft.com/office/excel/2006/main">
          <x14:cfRule type="iconSet" priority="1" id="{5D29373F-07CF-432A-BE5B-AAE44AE73A10}">
            <x14:iconSet iconSet="3Triangles">
              <x14:cfvo type="percent">
                <xm:f>0</xm:f>
              </x14:cfvo>
              <x14:cfvo type="num">
                <xm:f>1.0000000000000001E-5</xm:f>
              </x14:cfvo>
              <x14:cfvo type="num">
                <xm:f>1.0000000000000001E-5</xm:f>
              </x14:cfvo>
            </x14:iconSet>
          </x14:cfRule>
          <xm:sqref>Y24</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2E81C-1B6B-4E85-9114-81212020F9B8}">
  <sheetPr>
    <tabColor rgb="FF00B050"/>
  </sheetPr>
  <dimension ref="A1:U55"/>
  <sheetViews>
    <sheetView zoomScaleNormal="100" workbookViewId="0">
      <pane xSplit="2" ySplit="4" topLeftCell="C5" activePane="bottomRight" state="frozen"/>
      <selection pane="topRight"/>
      <selection pane="bottomLeft"/>
      <selection pane="bottomRight"/>
    </sheetView>
  </sheetViews>
  <sheetFormatPr defaultRowHeight="14.5" x14ac:dyDescent="0.35"/>
  <cols>
    <col min="1" max="1" width="21.08984375" style="20" customWidth="1"/>
    <col min="2" max="2" width="26.6328125" style="20" customWidth="1"/>
    <col min="3" max="18" width="10.90625" style="20" customWidth="1"/>
    <col min="19" max="21" width="12.6328125" style="20" customWidth="1"/>
    <col min="22" max="22" width="8.7265625" style="20"/>
    <col min="23" max="23" width="32.90625" style="20" bestFit="1" customWidth="1"/>
    <col min="24" max="16384" width="8.7265625" style="20"/>
  </cols>
  <sheetData>
    <row r="1" spans="1:21" s="193" customFormat="1" x14ac:dyDescent="0.35">
      <c r="A1" s="19" t="s">
        <v>282</v>
      </c>
    </row>
    <row r="2" spans="1:21" x14ac:dyDescent="0.35">
      <c r="G2" s="653"/>
    </row>
    <row r="3" spans="1:21" ht="28.5" customHeight="1" x14ac:dyDescent="0.35">
      <c r="C3" s="739" t="s">
        <v>45</v>
      </c>
      <c r="D3" s="740"/>
      <c r="E3" s="740"/>
      <c r="F3" s="744"/>
      <c r="G3" s="759" t="s">
        <v>286</v>
      </c>
      <c r="H3" s="742"/>
      <c r="I3" s="742"/>
      <c r="J3" s="743"/>
      <c r="K3" s="739" t="s">
        <v>322</v>
      </c>
      <c r="L3" s="740"/>
      <c r="M3" s="740"/>
      <c r="N3" s="744"/>
      <c r="O3" s="759" t="s">
        <v>323</v>
      </c>
      <c r="P3" s="742"/>
      <c r="Q3" s="742"/>
      <c r="R3" s="743"/>
      <c r="S3" s="746" t="s">
        <v>236</v>
      </c>
      <c r="T3" s="746"/>
      <c r="U3" s="746"/>
    </row>
    <row r="4" spans="1:21" ht="29" x14ac:dyDescent="0.35">
      <c r="A4" s="21" t="s">
        <v>72</v>
      </c>
      <c r="B4" s="438" t="s">
        <v>110</v>
      </c>
      <c r="C4" s="305" t="s">
        <v>37</v>
      </c>
      <c r="D4" s="306" t="s">
        <v>12</v>
      </c>
      <c r="E4" s="307" t="s">
        <v>13</v>
      </c>
      <c r="F4" s="308" t="s">
        <v>5</v>
      </c>
      <c r="G4" s="305" t="s">
        <v>268</v>
      </c>
      <c r="H4" s="306" t="s">
        <v>269</v>
      </c>
      <c r="I4" s="307" t="s">
        <v>270</v>
      </c>
      <c r="J4" s="308" t="s">
        <v>271</v>
      </c>
      <c r="K4" s="305" t="s">
        <v>268</v>
      </c>
      <c r="L4" s="306" t="s">
        <v>269</v>
      </c>
      <c r="M4" s="307" t="s">
        <v>270</v>
      </c>
      <c r="N4" s="308" t="s">
        <v>271</v>
      </c>
      <c r="O4" s="305" t="s">
        <v>268</v>
      </c>
      <c r="P4" s="306" t="s">
        <v>269</v>
      </c>
      <c r="Q4" s="307" t="s">
        <v>270</v>
      </c>
      <c r="R4" s="308" t="s">
        <v>271</v>
      </c>
      <c r="S4" s="157" t="s">
        <v>266</v>
      </c>
      <c r="T4" s="31" t="s">
        <v>267</v>
      </c>
      <c r="U4" s="31" t="s">
        <v>272</v>
      </c>
    </row>
    <row r="5" spans="1:21" x14ac:dyDescent="0.35">
      <c r="A5" s="768" t="s">
        <v>58</v>
      </c>
      <c r="B5" s="24" t="s">
        <v>63</v>
      </c>
      <c r="C5" s="336">
        <v>8950</v>
      </c>
      <c r="D5" s="96">
        <v>7500</v>
      </c>
      <c r="E5" s="96">
        <v>7110</v>
      </c>
      <c r="F5" s="340">
        <v>5970</v>
      </c>
      <c r="G5" s="362">
        <v>3.4598214285714284</v>
      </c>
      <c r="H5" s="220">
        <v>3.4712950600801067</v>
      </c>
      <c r="I5" s="238">
        <v>3.7974683544303796</v>
      </c>
      <c r="J5" s="421">
        <v>4.1946308724832218</v>
      </c>
      <c r="K5" s="419">
        <v>95.535714285714292</v>
      </c>
      <c r="L5" s="238">
        <v>95.727636849132182</v>
      </c>
      <c r="M5" s="238">
        <v>95.921237693389585</v>
      </c>
      <c r="N5" s="421">
        <v>95.302013422818789</v>
      </c>
      <c r="O5" s="419">
        <v>1.0044642857142858</v>
      </c>
      <c r="P5" s="238">
        <v>0.8010680907877169</v>
      </c>
      <c r="Q5" s="238">
        <v>0.28129395218002812</v>
      </c>
      <c r="R5" s="421">
        <v>0.50335570469798663</v>
      </c>
      <c r="S5" s="111">
        <v>0.40767106605745923</v>
      </c>
      <c r="T5" s="103">
        <v>0.71652454953370359</v>
      </c>
      <c r="U5" s="104">
        <v>0.82602109354903286</v>
      </c>
    </row>
    <row r="6" spans="1:21" x14ac:dyDescent="0.35">
      <c r="A6" s="768"/>
      <c r="B6" s="24" t="s">
        <v>64</v>
      </c>
      <c r="C6" s="336">
        <v>3380</v>
      </c>
      <c r="D6" s="96">
        <v>3100</v>
      </c>
      <c r="E6" s="96">
        <v>2840</v>
      </c>
      <c r="F6" s="340">
        <v>2760</v>
      </c>
      <c r="G6" s="362">
        <v>3.2448377581120944</v>
      </c>
      <c r="H6" s="220">
        <v>3.870967741935484</v>
      </c>
      <c r="I6" s="238">
        <v>4.225352112676056</v>
      </c>
      <c r="J6" s="421">
        <v>3.2608695652173911</v>
      </c>
      <c r="K6" s="419">
        <v>95.87020648967551</v>
      </c>
      <c r="L6" s="238">
        <v>95.483870967741936</v>
      </c>
      <c r="M6" s="238">
        <v>95.422535211267601</v>
      </c>
      <c r="N6" s="421">
        <v>96.014492753623188</v>
      </c>
      <c r="O6" s="419">
        <v>0.88495575221238942</v>
      </c>
      <c r="P6" s="238">
        <v>0.64516129032258063</v>
      </c>
      <c r="Q6" s="238">
        <v>0.352112676056338</v>
      </c>
      <c r="R6" s="421">
        <v>0.72463768115942029</v>
      </c>
      <c r="S6" s="111">
        <v>-0.95561115266565233</v>
      </c>
      <c r="T6" s="103">
        <v>-0.61143236325718053</v>
      </c>
      <c r="U6" s="104">
        <v>1.0862009037191506E-2</v>
      </c>
    </row>
    <row r="7" spans="1:21" x14ac:dyDescent="0.35">
      <c r="A7" s="768"/>
      <c r="B7" s="24" t="s">
        <v>65</v>
      </c>
      <c r="C7" s="336">
        <v>90</v>
      </c>
      <c r="D7" s="96">
        <v>190</v>
      </c>
      <c r="E7" s="96">
        <v>560</v>
      </c>
      <c r="F7" s="340">
        <v>910</v>
      </c>
      <c r="G7" s="362">
        <v>0</v>
      </c>
      <c r="H7" s="220">
        <v>5.2631578947368425</v>
      </c>
      <c r="I7" s="238">
        <v>5.4545454545454541</v>
      </c>
      <c r="J7" s="421">
        <v>7.6923076923076925</v>
      </c>
      <c r="K7" s="419">
        <v>100</v>
      </c>
      <c r="L7" s="238">
        <v>94.736842105263165</v>
      </c>
      <c r="M7" s="238">
        <v>94.545454545454547</v>
      </c>
      <c r="N7" s="421">
        <v>91.208791208791212</v>
      </c>
      <c r="O7" s="419">
        <v>0</v>
      </c>
      <c r="P7" s="238">
        <v>0</v>
      </c>
      <c r="Q7" s="238">
        <v>0</v>
      </c>
      <c r="R7" s="421">
        <v>1.098901098901099</v>
      </c>
      <c r="S7" s="111">
        <v>2.3232323232323235</v>
      </c>
      <c r="T7" s="103">
        <v>2.5146198830409361</v>
      </c>
      <c r="U7" s="104">
        <v>7.7777777777777777</v>
      </c>
    </row>
    <row r="8" spans="1:21" x14ac:dyDescent="0.35">
      <c r="A8" s="768"/>
      <c r="B8" s="28" t="s">
        <v>66</v>
      </c>
      <c r="C8" s="337">
        <v>12420</v>
      </c>
      <c r="D8" s="99">
        <v>10790</v>
      </c>
      <c r="E8" s="99">
        <v>10510</v>
      </c>
      <c r="F8" s="341">
        <v>9640</v>
      </c>
      <c r="G8" s="364">
        <v>3.3011272141706924</v>
      </c>
      <c r="H8" s="221">
        <v>3.6144578313253013</v>
      </c>
      <c r="I8" s="239">
        <v>3.9961941008563273</v>
      </c>
      <c r="J8" s="422">
        <v>4.3568464730290453</v>
      </c>
      <c r="K8" s="420">
        <v>95.732689210950085</v>
      </c>
      <c r="L8" s="239">
        <v>95.644114921223348</v>
      </c>
      <c r="M8" s="239">
        <v>95.623215984776408</v>
      </c>
      <c r="N8" s="422">
        <v>95.020746887966808</v>
      </c>
      <c r="O8" s="420">
        <v>0.96618357487922701</v>
      </c>
      <c r="P8" s="239">
        <v>0.74142724745134381</v>
      </c>
      <c r="Q8" s="239">
        <v>0.38058991436726924</v>
      </c>
      <c r="R8" s="422">
        <v>0.62240663900414939</v>
      </c>
      <c r="S8" s="112">
        <v>0.37267229363944709</v>
      </c>
      <c r="T8" s="105">
        <v>0.74267702905796984</v>
      </c>
      <c r="U8" s="106">
        <v>1.0480880461906164</v>
      </c>
    </row>
    <row r="9" spans="1:21" x14ac:dyDescent="0.35">
      <c r="A9" s="769" t="s">
        <v>59</v>
      </c>
      <c r="B9" s="123" t="s">
        <v>63</v>
      </c>
      <c r="C9" s="354">
        <v>26110</v>
      </c>
      <c r="D9" s="350">
        <v>18820</v>
      </c>
      <c r="E9" s="350">
        <v>13320</v>
      </c>
      <c r="F9" s="351">
        <v>9440</v>
      </c>
      <c r="G9" s="366">
        <v>6.5084226646248089</v>
      </c>
      <c r="H9" s="367">
        <v>6.5852363250132768</v>
      </c>
      <c r="I9" s="367">
        <v>8.3333333333333339</v>
      </c>
      <c r="J9" s="368">
        <v>8.0423280423280428</v>
      </c>
      <c r="K9" s="366">
        <v>92.534456355283311</v>
      </c>
      <c r="L9" s="367">
        <v>92.936802973977692</v>
      </c>
      <c r="M9" s="367">
        <v>90.840840840840841</v>
      </c>
      <c r="N9" s="368">
        <v>91.111111111111114</v>
      </c>
      <c r="O9" s="366">
        <v>0.95712098009188362</v>
      </c>
      <c r="P9" s="367">
        <v>0.47796070100902815</v>
      </c>
      <c r="Q9" s="367">
        <v>0.82582582582582587</v>
      </c>
      <c r="R9" s="368">
        <v>0.84656084656084651</v>
      </c>
      <c r="S9" s="113">
        <v>-0.29173267882663945</v>
      </c>
      <c r="T9" s="107">
        <v>1.4941302027748127</v>
      </c>
      <c r="U9" s="108">
        <v>1.5035736730893257</v>
      </c>
    </row>
    <row r="10" spans="1:21" x14ac:dyDescent="0.35">
      <c r="A10" s="769"/>
      <c r="B10" s="123" t="s">
        <v>64</v>
      </c>
      <c r="C10" s="354">
        <v>18840</v>
      </c>
      <c r="D10" s="350">
        <v>17850</v>
      </c>
      <c r="E10" s="350">
        <v>15120</v>
      </c>
      <c r="F10" s="351">
        <v>14050</v>
      </c>
      <c r="G10" s="366">
        <v>4.5092838196286475</v>
      </c>
      <c r="H10" s="367">
        <v>4.5352743561030238</v>
      </c>
      <c r="I10" s="367">
        <v>5.0925925925925926</v>
      </c>
      <c r="J10" s="368">
        <v>5.2631578947368425</v>
      </c>
      <c r="K10" s="366">
        <v>94.907161803713521</v>
      </c>
      <c r="L10" s="367">
        <v>95.016797312430015</v>
      </c>
      <c r="M10" s="367">
        <v>94.576719576719583</v>
      </c>
      <c r="N10" s="368">
        <v>94.096728307254622</v>
      </c>
      <c r="O10" s="366">
        <v>0.58355437665782495</v>
      </c>
      <c r="P10" s="367">
        <v>0.44792833146696531</v>
      </c>
      <c r="Q10" s="367">
        <v>0.3306878306878307</v>
      </c>
      <c r="R10" s="368">
        <v>0.64011379800853485</v>
      </c>
      <c r="S10" s="113">
        <v>0.18757608848993385</v>
      </c>
      <c r="T10" s="107">
        <v>0.74138459965231585</v>
      </c>
      <c r="U10" s="108">
        <v>0.71039847291815772</v>
      </c>
    </row>
    <row r="11" spans="1:21" x14ac:dyDescent="0.35">
      <c r="A11" s="769"/>
      <c r="B11" s="123" t="s">
        <v>65</v>
      </c>
      <c r="C11" s="354">
        <v>230</v>
      </c>
      <c r="D11" s="350">
        <v>300</v>
      </c>
      <c r="E11" s="350">
        <v>720</v>
      </c>
      <c r="F11" s="351">
        <v>1130</v>
      </c>
      <c r="G11" s="366">
        <v>4.5454545454545459</v>
      </c>
      <c r="H11" s="367">
        <v>6.666666666666667</v>
      </c>
      <c r="I11" s="367">
        <v>6.8493150684931505</v>
      </c>
      <c r="J11" s="368">
        <v>6.1946902654867255</v>
      </c>
      <c r="K11" s="366">
        <v>95.454545454545453</v>
      </c>
      <c r="L11" s="367">
        <v>93.333333333333329</v>
      </c>
      <c r="M11" s="367">
        <v>93.150684931506845</v>
      </c>
      <c r="N11" s="368">
        <v>92.035398230088489</v>
      </c>
      <c r="O11" s="366">
        <v>0</v>
      </c>
      <c r="P11" s="367">
        <v>0</v>
      </c>
      <c r="Q11" s="367">
        <v>0</v>
      </c>
      <c r="R11" s="368">
        <v>1.7699115044247788</v>
      </c>
      <c r="S11" s="113">
        <v>-0.54300876218684457</v>
      </c>
      <c r="T11" s="107">
        <v>-0.36036036036036084</v>
      </c>
      <c r="U11" s="108">
        <v>6.3063063063063058</v>
      </c>
    </row>
    <row r="12" spans="1:21" x14ac:dyDescent="0.35">
      <c r="A12" s="769"/>
      <c r="B12" s="124" t="s">
        <v>66</v>
      </c>
      <c r="C12" s="355">
        <v>45180</v>
      </c>
      <c r="D12" s="352">
        <v>36970</v>
      </c>
      <c r="E12" s="352">
        <v>29160</v>
      </c>
      <c r="F12" s="353">
        <v>24620</v>
      </c>
      <c r="G12" s="369">
        <v>5.6440903054448874</v>
      </c>
      <c r="H12" s="370">
        <v>5.5991344333243172</v>
      </c>
      <c r="I12" s="370">
        <v>6.5843621399176957</v>
      </c>
      <c r="J12" s="371">
        <v>6.3743402354851808</v>
      </c>
      <c r="K12" s="369">
        <v>93.581230633023466</v>
      </c>
      <c r="L12" s="370">
        <v>93.968082228834191</v>
      </c>
      <c r="M12" s="370">
        <v>92.901234567901241</v>
      </c>
      <c r="N12" s="371">
        <v>92.854242793341456</v>
      </c>
      <c r="O12" s="369">
        <v>0.77467906153165123</v>
      </c>
      <c r="P12" s="370">
        <v>0.43278333784149309</v>
      </c>
      <c r="Q12" s="370">
        <v>0.51440329218106995</v>
      </c>
      <c r="R12" s="371">
        <v>0.77141697117336583</v>
      </c>
      <c r="S12" s="114">
        <v>-0.1945121920258891</v>
      </c>
      <c r="T12" s="109">
        <v>0.80042337104190076</v>
      </c>
      <c r="U12" s="110">
        <v>0.75551765939549864</v>
      </c>
    </row>
    <row r="13" spans="1:21" x14ac:dyDescent="0.35">
      <c r="A13" s="768" t="s">
        <v>60</v>
      </c>
      <c r="B13" s="24" t="s">
        <v>63</v>
      </c>
      <c r="C13" s="336">
        <v>2160</v>
      </c>
      <c r="D13" s="96">
        <v>2740</v>
      </c>
      <c r="E13" s="96">
        <v>2990</v>
      </c>
      <c r="F13" s="340">
        <v>2730</v>
      </c>
      <c r="G13" s="362">
        <v>7.8341013824884795</v>
      </c>
      <c r="H13" s="220">
        <v>9.454545454545455</v>
      </c>
      <c r="I13" s="238">
        <v>12.29235880398671</v>
      </c>
      <c r="J13" s="421">
        <v>17.153284671532848</v>
      </c>
      <c r="K13" s="419">
        <v>91.244239631336399</v>
      </c>
      <c r="L13" s="238">
        <v>89.818181818181813</v>
      </c>
      <c r="M13" s="238">
        <v>87.043189368770769</v>
      </c>
      <c r="N13" s="421">
        <v>82.116788321167888</v>
      </c>
      <c r="O13" s="419">
        <v>0.92165898617511521</v>
      </c>
      <c r="P13" s="238">
        <v>0.72727272727272729</v>
      </c>
      <c r="Q13" s="238">
        <v>0.66445182724252494</v>
      </c>
      <c r="R13" s="421">
        <v>0.72992700729927007</v>
      </c>
      <c r="S13" s="111">
        <v>4.9048298249065505</v>
      </c>
      <c r="T13" s="103">
        <v>7.7556022408963585</v>
      </c>
      <c r="U13" s="104">
        <v>9.8027762506871916</v>
      </c>
    </row>
    <row r="14" spans="1:21" x14ac:dyDescent="0.35">
      <c r="A14" s="768"/>
      <c r="B14" s="24" t="s">
        <v>64</v>
      </c>
      <c r="C14" s="336">
        <v>5290</v>
      </c>
      <c r="D14" s="96">
        <v>4540</v>
      </c>
      <c r="E14" s="96">
        <v>5040</v>
      </c>
      <c r="F14" s="340">
        <v>5420</v>
      </c>
      <c r="G14" s="362">
        <v>19.848771266540641</v>
      </c>
      <c r="H14" s="220">
        <v>14.065934065934066</v>
      </c>
      <c r="I14" s="238">
        <v>16.269841269841269</v>
      </c>
      <c r="J14" s="421">
        <v>19.188191881918819</v>
      </c>
      <c r="K14" s="419">
        <v>79.584120982986761</v>
      </c>
      <c r="L14" s="238">
        <v>84.835164835164832</v>
      </c>
      <c r="M14" s="238">
        <v>83.134920634920633</v>
      </c>
      <c r="N14" s="421">
        <v>80.258302583025824</v>
      </c>
      <c r="O14" s="419">
        <v>0.56710775047258977</v>
      </c>
      <c r="P14" s="238">
        <v>1.098901098901099</v>
      </c>
      <c r="Q14" s="238">
        <v>0.59523809523809523</v>
      </c>
      <c r="R14" s="421">
        <v>0.55350553505535061</v>
      </c>
      <c r="S14" s="111">
        <v>2.927725254500277</v>
      </c>
      <c r="T14" s="103">
        <v>5.0727685013399304</v>
      </c>
      <c r="U14" s="104">
        <v>-0.97016079158936119</v>
      </c>
    </row>
    <row r="15" spans="1:21" x14ac:dyDescent="0.35">
      <c r="A15" s="768"/>
      <c r="B15" s="24" t="s">
        <v>65</v>
      </c>
      <c r="C15" s="336">
        <v>1050</v>
      </c>
      <c r="D15" s="96">
        <v>980.00000000000011</v>
      </c>
      <c r="E15" s="96">
        <v>1650</v>
      </c>
      <c r="F15" s="340">
        <v>3160</v>
      </c>
      <c r="G15" s="362">
        <v>12.380952380952381</v>
      </c>
      <c r="H15" s="220">
        <v>13.26530612244898</v>
      </c>
      <c r="I15" s="238">
        <v>18.181818181818183</v>
      </c>
      <c r="J15" s="421">
        <v>18.9873417721519</v>
      </c>
      <c r="K15" s="419">
        <v>87.61904761904762</v>
      </c>
      <c r="L15" s="238">
        <v>85.714285714285708</v>
      </c>
      <c r="M15" s="238">
        <v>80.606060606060609</v>
      </c>
      <c r="N15" s="421">
        <v>79.430379746835442</v>
      </c>
      <c r="O15" s="419">
        <v>0</v>
      </c>
      <c r="P15" s="238">
        <v>1.0204081632653061</v>
      </c>
      <c r="Q15" s="238">
        <v>1.2121212121212122</v>
      </c>
      <c r="R15" s="421">
        <v>1.5822784810126582</v>
      </c>
      <c r="S15" s="111">
        <v>0.88769652614759387</v>
      </c>
      <c r="T15" s="103">
        <v>5.8905426459376127</v>
      </c>
      <c r="U15" s="104">
        <v>7.7541429631461769</v>
      </c>
    </row>
    <row r="16" spans="1:21" x14ac:dyDescent="0.35">
      <c r="A16" s="768"/>
      <c r="B16" s="28" t="s">
        <v>66</v>
      </c>
      <c r="C16" s="337">
        <v>8500</v>
      </c>
      <c r="D16" s="99">
        <v>8260</v>
      </c>
      <c r="E16" s="99">
        <v>9680</v>
      </c>
      <c r="F16" s="341">
        <v>11310</v>
      </c>
      <c r="G16" s="364">
        <v>15.783274440518257</v>
      </c>
      <c r="H16" s="221">
        <v>12.348668280871671</v>
      </c>
      <c r="I16" s="239">
        <v>15.360824742268042</v>
      </c>
      <c r="J16" s="422">
        <v>18.600531443755536</v>
      </c>
      <c r="K16" s="420">
        <v>83.627797408716134</v>
      </c>
      <c r="L16" s="239">
        <v>86.682808716707015</v>
      </c>
      <c r="M16" s="239">
        <v>83.917525773195877</v>
      </c>
      <c r="N16" s="422">
        <v>80.602302922940652</v>
      </c>
      <c r="O16" s="420">
        <v>0.58892815076560656</v>
      </c>
      <c r="P16" s="239">
        <v>0.96852300242130751</v>
      </c>
      <c r="Q16" s="239">
        <v>0.72164948453608246</v>
      </c>
      <c r="R16" s="422">
        <v>0.79716563330380863</v>
      </c>
      <c r="S16" s="112">
        <v>3.2775181723779854</v>
      </c>
      <c r="T16" s="105">
        <v>6.2805623471882637</v>
      </c>
      <c r="U16" s="106">
        <v>2.6743498817966893</v>
      </c>
    </row>
    <row r="17" spans="1:21" x14ac:dyDescent="0.35">
      <c r="A17" s="770" t="s">
        <v>67</v>
      </c>
      <c r="B17" s="124" t="s">
        <v>63</v>
      </c>
      <c r="C17" s="355">
        <v>37220</v>
      </c>
      <c r="D17" s="352">
        <v>29059.999999999996</v>
      </c>
      <c r="E17" s="352">
        <v>23420</v>
      </c>
      <c r="F17" s="353">
        <v>18140</v>
      </c>
      <c r="G17" s="369">
        <v>5.852348993288591</v>
      </c>
      <c r="H17" s="370">
        <v>6.0543515651874786</v>
      </c>
      <c r="I17" s="370">
        <v>7.4658703071672354</v>
      </c>
      <c r="J17" s="371">
        <v>8.1542699724517913</v>
      </c>
      <c r="K17" s="369">
        <v>93.181208053691279</v>
      </c>
      <c r="L17" s="370">
        <v>93.360853113175096</v>
      </c>
      <c r="M17" s="370">
        <v>91.894197952218434</v>
      </c>
      <c r="N17" s="371">
        <v>91.129476584022044</v>
      </c>
      <c r="O17" s="369">
        <v>0.96644295302013428</v>
      </c>
      <c r="P17" s="370">
        <v>0.58479532163742687</v>
      </c>
      <c r="Q17" s="370">
        <v>0.63993174061433444</v>
      </c>
      <c r="R17" s="371">
        <v>0.71625344352617082</v>
      </c>
      <c r="S17" s="114">
        <v>0.69914207247421811</v>
      </c>
      <c r="T17" s="109">
        <v>2.1231311614545931</v>
      </c>
      <c r="U17" s="110">
        <v>2.3275527568289704</v>
      </c>
    </row>
    <row r="18" spans="1:21" x14ac:dyDescent="0.35">
      <c r="A18" s="770"/>
      <c r="B18" s="124" t="s">
        <v>64</v>
      </c>
      <c r="C18" s="355">
        <v>27510</v>
      </c>
      <c r="D18" s="352">
        <v>25490.000000000004</v>
      </c>
      <c r="E18" s="352">
        <v>23000</v>
      </c>
      <c r="F18" s="353">
        <v>22230</v>
      </c>
      <c r="G18" s="369">
        <v>7.3011260443152928</v>
      </c>
      <c r="H18" s="370">
        <v>6.1544492355938845</v>
      </c>
      <c r="I18" s="370">
        <v>7.4347826086956523</v>
      </c>
      <c r="J18" s="371">
        <v>8.4082733812949648</v>
      </c>
      <c r="K18" s="369">
        <v>92.081365782782413</v>
      </c>
      <c r="L18" s="370">
        <v>93.257546060368483</v>
      </c>
      <c r="M18" s="370">
        <v>92.173913043478265</v>
      </c>
      <c r="N18" s="371">
        <v>90.962230215827333</v>
      </c>
      <c r="O18" s="369">
        <v>0.61750817290228843</v>
      </c>
      <c r="P18" s="370">
        <v>0.58800470403763228</v>
      </c>
      <c r="Q18" s="370">
        <v>0.39130434782608697</v>
      </c>
      <c r="R18" s="371">
        <v>0.62949640287769781</v>
      </c>
      <c r="S18" s="114">
        <v>0.99754893731323346</v>
      </c>
      <c r="T18" s="109">
        <v>2.2706867265226895</v>
      </c>
      <c r="U18" s="110">
        <v>1.0135647485045085</v>
      </c>
    </row>
    <row r="19" spans="1:21" x14ac:dyDescent="0.35">
      <c r="A19" s="770"/>
      <c r="B19" s="124" t="s">
        <v>65</v>
      </c>
      <c r="C19" s="355">
        <v>1370</v>
      </c>
      <c r="D19" s="352">
        <v>1470</v>
      </c>
      <c r="E19" s="352">
        <v>2930</v>
      </c>
      <c r="F19" s="353">
        <v>5200</v>
      </c>
      <c r="G19" s="369">
        <v>10.294117647058824</v>
      </c>
      <c r="H19" s="370">
        <v>10.884353741496598</v>
      </c>
      <c r="I19" s="370">
        <v>12.969283276450511</v>
      </c>
      <c r="J19" s="371">
        <v>14.23076923076923</v>
      </c>
      <c r="K19" s="369">
        <v>89.705882352941174</v>
      </c>
      <c r="L19" s="370">
        <v>88.435374149659864</v>
      </c>
      <c r="M19" s="370">
        <v>86.348122866894201</v>
      </c>
      <c r="N19" s="371">
        <v>84.230769230769226</v>
      </c>
      <c r="O19" s="369">
        <v>0</v>
      </c>
      <c r="P19" s="370">
        <v>0.68027210884353739</v>
      </c>
      <c r="Q19" s="370">
        <v>0.68259385665529015</v>
      </c>
      <c r="R19" s="371">
        <v>1.5384615384615385</v>
      </c>
      <c r="S19" s="114">
        <v>1.394705756013745</v>
      </c>
      <c r="T19" s="109">
        <v>3.4942208904109595</v>
      </c>
      <c r="U19" s="110">
        <v>5.4979011194029859</v>
      </c>
    </row>
    <row r="20" spans="1:21" x14ac:dyDescent="0.35">
      <c r="A20" s="770"/>
      <c r="B20" s="124" t="s">
        <v>66</v>
      </c>
      <c r="C20" s="355">
        <v>66100</v>
      </c>
      <c r="D20" s="352">
        <v>56020</v>
      </c>
      <c r="E20" s="352">
        <v>49350</v>
      </c>
      <c r="F20" s="353">
        <v>45570</v>
      </c>
      <c r="G20" s="369">
        <v>6.5062793160841279</v>
      </c>
      <c r="H20" s="370">
        <v>6.2120671188861118</v>
      </c>
      <c r="I20" s="370">
        <v>7.7577476200121529</v>
      </c>
      <c r="J20" s="371">
        <v>8.9771729587357338</v>
      </c>
      <c r="K20" s="369">
        <v>92.706914813133608</v>
      </c>
      <c r="L20" s="370">
        <v>93.216708318457691</v>
      </c>
      <c r="M20" s="370">
        <v>91.715616771318608</v>
      </c>
      <c r="N20" s="371">
        <v>90.276558384547855</v>
      </c>
      <c r="O20" s="369">
        <v>0.7868058707822666</v>
      </c>
      <c r="P20" s="370">
        <v>0.57122456265619426</v>
      </c>
      <c r="Q20" s="370">
        <v>0.52663560866923231</v>
      </c>
      <c r="R20" s="371">
        <v>0.74626865671641796</v>
      </c>
      <c r="S20" s="114">
        <v>1.2458515219739312</v>
      </c>
      <c r="T20" s="109">
        <v>2.7969146649494152</v>
      </c>
      <c r="U20" s="110">
        <v>2.4705399323597015</v>
      </c>
    </row>
    <row r="21" spans="1:21" x14ac:dyDescent="0.35">
      <c r="A21" s="771" t="s">
        <v>46</v>
      </c>
      <c r="B21" s="28" t="s">
        <v>63</v>
      </c>
      <c r="C21" s="337">
        <v>149030</v>
      </c>
      <c r="D21" s="99">
        <v>89830</v>
      </c>
      <c r="E21" s="100">
        <v>66050</v>
      </c>
      <c r="F21" s="416">
        <v>55210</v>
      </c>
      <c r="G21" s="364">
        <v>10.420720660269744</v>
      </c>
      <c r="H21" s="221">
        <v>9.5736390960703552</v>
      </c>
      <c r="I21" s="239">
        <v>9.8713096139288421</v>
      </c>
      <c r="J21" s="422">
        <v>10.559681217170802</v>
      </c>
      <c r="K21" s="420">
        <v>88.53251023283903</v>
      </c>
      <c r="L21" s="239">
        <v>89.535789825225422</v>
      </c>
      <c r="M21" s="239">
        <v>89.190007570022715</v>
      </c>
      <c r="N21" s="422">
        <v>88.389784459337079</v>
      </c>
      <c r="O21" s="420">
        <v>1.0467691068912299</v>
      </c>
      <c r="P21" s="239">
        <v>0.89057107870421903</v>
      </c>
      <c r="Q21" s="239">
        <v>0.93868281604844817</v>
      </c>
      <c r="R21" s="422">
        <v>1.0505343234921209</v>
      </c>
      <c r="S21" s="112">
        <v>0.70694412656256289</v>
      </c>
      <c r="T21" s="105">
        <v>1.0121267742812496</v>
      </c>
      <c r="U21" s="106">
        <v>0.11371244623499671</v>
      </c>
    </row>
    <row r="22" spans="1:21" x14ac:dyDescent="0.35">
      <c r="A22" s="771"/>
      <c r="B22" s="28" t="s">
        <v>64</v>
      </c>
      <c r="C22" s="337">
        <v>111360</v>
      </c>
      <c r="D22" s="99">
        <v>88230</v>
      </c>
      <c r="E22" s="100">
        <v>72290</v>
      </c>
      <c r="F22" s="416">
        <v>74100</v>
      </c>
      <c r="G22" s="364">
        <v>10.596264367816092</v>
      </c>
      <c r="H22" s="221">
        <v>10.404624277456648</v>
      </c>
      <c r="I22" s="239">
        <v>9.9460506294093243</v>
      </c>
      <c r="J22" s="422">
        <v>10.973140774733432</v>
      </c>
      <c r="K22" s="420">
        <v>88.28125</v>
      </c>
      <c r="L22" s="239">
        <v>88.597982545619402</v>
      </c>
      <c r="M22" s="239">
        <v>89.044127818508784</v>
      </c>
      <c r="N22" s="422">
        <v>87.920097179106492</v>
      </c>
      <c r="O22" s="420">
        <v>1.1224856321839081</v>
      </c>
      <c r="P22" s="239">
        <v>0.9973931769239488</v>
      </c>
      <c r="Q22" s="239">
        <v>1.0098215520818923</v>
      </c>
      <c r="R22" s="422">
        <v>1.1067620461600756</v>
      </c>
      <c r="S22" s="112">
        <v>1.0484339223907706</v>
      </c>
      <c r="T22" s="105">
        <v>0.58650173679943718</v>
      </c>
      <c r="U22" s="106">
        <v>0.35214484635678889</v>
      </c>
    </row>
    <row r="23" spans="1:21" x14ac:dyDescent="0.35">
      <c r="A23" s="771"/>
      <c r="B23" s="28" t="s">
        <v>65</v>
      </c>
      <c r="C23" s="337">
        <v>15770</v>
      </c>
      <c r="D23" s="99">
        <v>14080</v>
      </c>
      <c r="E23" s="100">
        <v>17100</v>
      </c>
      <c r="F23" s="416">
        <v>29470</v>
      </c>
      <c r="G23" s="364">
        <v>14.086294416243655</v>
      </c>
      <c r="H23" s="221">
        <v>13.778409090909092</v>
      </c>
      <c r="I23" s="239">
        <v>12.105263157894736</v>
      </c>
      <c r="J23" s="422">
        <v>13.263229308005428</v>
      </c>
      <c r="K23" s="420">
        <v>84.708121827411162</v>
      </c>
      <c r="L23" s="239">
        <v>85.085227272727266</v>
      </c>
      <c r="M23" s="239">
        <v>86.023391812865498</v>
      </c>
      <c r="N23" s="422">
        <v>84.871099050203526</v>
      </c>
      <c r="O23" s="420">
        <v>1.2055837563451777</v>
      </c>
      <c r="P23" s="239">
        <v>1.1363636363636365</v>
      </c>
      <c r="Q23" s="239">
        <v>1.871345029239766</v>
      </c>
      <c r="R23" s="422">
        <v>1.8656716417910448</v>
      </c>
      <c r="S23" s="112">
        <v>1.1792675345157253</v>
      </c>
      <c r="T23" s="105">
        <v>-0.42139965274880786</v>
      </c>
      <c r="U23" s="106">
        <v>-0.90769496663032634</v>
      </c>
    </row>
    <row r="24" spans="1:21" x14ac:dyDescent="0.35">
      <c r="A24" s="771"/>
      <c r="B24" s="28" t="s">
        <v>66</v>
      </c>
      <c r="C24" s="337">
        <v>276160</v>
      </c>
      <c r="D24" s="99">
        <v>192140.00000000003</v>
      </c>
      <c r="E24" s="100">
        <v>155440</v>
      </c>
      <c r="F24" s="416">
        <v>158780</v>
      </c>
      <c r="G24" s="364">
        <v>10.707173118007026</v>
      </c>
      <c r="H24" s="221">
        <v>10.263349640886853</v>
      </c>
      <c r="I24" s="239">
        <v>10.157606947571566</v>
      </c>
      <c r="J24" s="422">
        <v>11.254566066255196</v>
      </c>
      <c r="K24" s="420">
        <v>88.206539450338553</v>
      </c>
      <c r="L24" s="239">
        <v>88.779015301342767</v>
      </c>
      <c r="M24" s="239">
        <v>88.768092634287555</v>
      </c>
      <c r="N24" s="422">
        <v>87.517319561657644</v>
      </c>
      <c r="O24" s="420">
        <v>1.0862874316544158</v>
      </c>
      <c r="P24" s="239">
        <v>0.95763505777037572</v>
      </c>
      <c r="Q24" s="239">
        <v>1.0743004181408813</v>
      </c>
      <c r="R24" s="422">
        <v>1.2281143720871646</v>
      </c>
      <c r="S24" s="112">
        <v>1.1265883990895273</v>
      </c>
      <c r="T24" s="105">
        <v>1.0319182111399234</v>
      </c>
      <c r="U24" s="106">
        <v>0.54372017899254887</v>
      </c>
    </row>
    <row r="26" spans="1:21" x14ac:dyDescent="0.35">
      <c r="A26" s="119" t="s">
        <v>177</v>
      </c>
    </row>
    <row r="27" spans="1:21" x14ac:dyDescent="0.35">
      <c r="A27" s="20" t="s">
        <v>326</v>
      </c>
    </row>
    <row r="28" spans="1:21" x14ac:dyDescent="0.35">
      <c r="A28" s="656" t="s">
        <v>328</v>
      </c>
    </row>
    <row r="29" spans="1:21" x14ac:dyDescent="0.35">
      <c r="A29" s="2" t="s">
        <v>221</v>
      </c>
    </row>
    <row r="51" spans="1:20" x14ac:dyDescent="0.35">
      <c r="A51" s="128"/>
      <c r="B51" s="123"/>
      <c r="C51" s="129"/>
      <c r="D51" s="129"/>
      <c r="E51" s="129"/>
      <c r="F51" s="129"/>
      <c r="S51" s="126"/>
      <c r="T51" s="126"/>
    </row>
    <row r="52" spans="1:20" x14ac:dyDescent="0.35">
      <c r="A52" s="128"/>
      <c r="B52" s="123"/>
      <c r="C52" s="129"/>
      <c r="D52" s="129"/>
      <c r="E52" s="129"/>
      <c r="F52" s="129"/>
      <c r="S52" s="126"/>
      <c r="T52" s="126"/>
    </row>
    <row r="53" spans="1:20" x14ac:dyDescent="0.35">
      <c r="A53" s="128"/>
      <c r="B53" s="123"/>
      <c r="C53" s="129"/>
      <c r="D53" s="129"/>
      <c r="E53" s="129"/>
      <c r="F53" s="129"/>
      <c r="S53" s="126"/>
      <c r="T53" s="126"/>
    </row>
    <row r="54" spans="1:20" x14ac:dyDescent="0.35">
      <c r="A54" s="128"/>
      <c r="B54" s="123"/>
      <c r="C54" s="129"/>
      <c r="D54" s="129"/>
      <c r="E54" s="129"/>
      <c r="F54" s="129"/>
      <c r="G54" s="129"/>
      <c r="H54" s="126"/>
      <c r="I54" s="126"/>
      <c r="J54" s="126"/>
      <c r="K54" s="126"/>
      <c r="L54" s="126"/>
      <c r="M54" s="126"/>
      <c r="N54" s="126"/>
      <c r="O54" s="126"/>
      <c r="P54" s="126"/>
      <c r="Q54" s="126"/>
      <c r="R54" s="126"/>
      <c r="S54" s="126"/>
      <c r="T54" s="126"/>
    </row>
    <row r="55" spans="1:20" x14ac:dyDescent="0.35">
      <c r="A55" s="128"/>
      <c r="B55" s="124"/>
      <c r="C55" s="129"/>
      <c r="D55" s="129"/>
      <c r="E55" s="129"/>
      <c r="F55" s="129"/>
      <c r="G55" s="129"/>
      <c r="H55" s="126"/>
      <c r="I55" s="126"/>
      <c r="J55" s="126"/>
      <c r="K55" s="126"/>
      <c r="L55" s="126"/>
      <c r="M55" s="126"/>
      <c r="N55" s="126"/>
      <c r="O55" s="126"/>
      <c r="P55" s="126"/>
      <c r="Q55" s="126"/>
      <c r="R55" s="126"/>
      <c r="S55" s="126"/>
      <c r="T55" s="126"/>
    </row>
  </sheetData>
  <mergeCells count="10">
    <mergeCell ref="S3:U3"/>
    <mergeCell ref="K3:N3"/>
    <mergeCell ref="O3:R3"/>
    <mergeCell ref="A21:A24"/>
    <mergeCell ref="C3:F3"/>
    <mergeCell ref="G3:J3"/>
    <mergeCell ref="A5:A8"/>
    <mergeCell ref="A9:A12"/>
    <mergeCell ref="A13:A16"/>
    <mergeCell ref="A17:A20"/>
  </mergeCells>
  <hyperlinks>
    <hyperlink ref="A29" location="Contents!A1" display="Back to index" xr:uid="{1CEB8747-24F8-43D5-980A-1D9EB84689C9}"/>
  </hyperlinks>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iconSet" priority="123" id="{A5325CFD-99BA-4CB8-A0E5-0508D8D38EB2}">
            <x14:iconSet iconSet="3Triangles">
              <x14:cfvo type="percent">
                <xm:f>0</xm:f>
              </x14:cfvo>
              <x14:cfvo type="num">
                <xm:f>1.0000000000000001E-5</xm:f>
              </x14:cfvo>
              <x14:cfvo type="num">
                <xm:f>1.0000000000000001E-5</xm:f>
              </x14:cfvo>
            </x14:iconSet>
          </x14:cfRule>
          <xm:sqref>S5</xm:sqref>
        </x14:conditionalFormatting>
        <x14:conditionalFormatting xmlns:xm="http://schemas.microsoft.com/office/excel/2006/main">
          <x14:cfRule type="iconSet" priority="122" id="{5FB49A82-A02A-47C8-A784-3759BCA526F3}">
            <x14:iconSet iconSet="3Triangles">
              <x14:cfvo type="percent">
                <xm:f>0</xm:f>
              </x14:cfvo>
              <x14:cfvo type="num">
                <xm:f>1.0000000000000001E-5</xm:f>
              </x14:cfvo>
              <x14:cfvo type="num">
                <xm:f>1.0000000000000001E-5</xm:f>
              </x14:cfvo>
            </x14:iconSet>
          </x14:cfRule>
          <xm:sqref>T5</xm:sqref>
        </x14:conditionalFormatting>
        <x14:conditionalFormatting xmlns:xm="http://schemas.microsoft.com/office/excel/2006/main">
          <x14:cfRule type="iconSet" priority="121" id="{DA82B1E3-7318-4E6C-8CCA-C4D06B9351CA}">
            <x14:iconSet iconSet="3Triangles">
              <x14:cfvo type="percent">
                <xm:f>0</xm:f>
              </x14:cfvo>
              <x14:cfvo type="num">
                <xm:f>1.0000000000000001E-5</xm:f>
              </x14:cfvo>
              <x14:cfvo type="num">
                <xm:f>1.0000000000000001E-5</xm:f>
              </x14:cfvo>
            </x14:iconSet>
          </x14:cfRule>
          <xm:sqref>U5</xm:sqref>
        </x14:conditionalFormatting>
        <x14:conditionalFormatting xmlns:xm="http://schemas.microsoft.com/office/excel/2006/main">
          <x14:cfRule type="iconSet" priority="120" id="{0989F5A8-4B59-4ACE-8654-26CA3A92B1C8}">
            <x14:iconSet iconSet="3Triangles">
              <x14:cfvo type="percent">
                <xm:f>0</xm:f>
              </x14:cfvo>
              <x14:cfvo type="num">
                <xm:f>1.0000000000000001E-5</xm:f>
              </x14:cfvo>
              <x14:cfvo type="num">
                <xm:f>1.0000000000000001E-5</xm:f>
              </x14:cfvo>
            </x14:iconSet>
          </x14:cfRule>
          <xm:sqref>S6</xm:sqref>
        </x14:conditionalFormatting>
        <x14:conditionalFormatting xmlns:xm="http://schemas.microsoft.com/office/excel/2006/main">
          <x14:cfRule type="iconSet" priority="119" id="{61A379D1-9378-4B51-916C-5E0724541C5D}">
            <x14:iconSet iconSet="3Triangles">
              <x14:cfvo type="percent">
                <xm:f>0</xm:f>
              </x14:cfvo>
              <x14:cfvo type="num">
                <xm:f>1.0000000000000001E-5</xm:f>
              </x14:cfvo>
              <x14:cfvo type="num">
                <xm:f>1.0000000000000001E-5</xm:f>
              </x14:cfvo>
            </x14:iconSet>
          </x14:cfRule>
          <xm:sqref>T6</xm:sqref>
        </x14:conditionalFormatting>
        <x14:conditionalFormatting xmlns:xm="http://schemas.microsoft.com/office/excel/2006/main">
          <x14:cfRule type="iconSet" priority="118" id="{4CD71D19-F8D3-4503-ACF4-145FA6B603DC}">
            <x14:iconSet iconSet="3Triangles">
              <x14:cfvo type="percent">
                <xm:f>0</xm:f>
              </x14:cfvo>
              <x14:cfvo type="num">
                <xm:f>1.0000000000000001E-5</xm:f>
              </x14:cfvo>
              <x14:cfvo type="num">
                <xm:f>1.0000000000000001E-5</xm:f>
              </x14:cfvo>
            </x14:iconSet>
          </x14:cfRule>
          <xm:sqref>U6</xm:sqref>
        </x14:conditionalFormatting>
        <x14:conditionalFormatting xmlns:xm="http://schemas.microsoft.com/office/excel/2006/main">
          <x14:cfRule type="iconSet" priority="117" id="{06CFE665-F9A2-4F77-A0A9-FCB6FB625D2A}">
            <x14:iconSet iconSet="3Triangles">
              <x14:cfvo type="percent">
                <xm:f>0</xm:f>
              </x14:cfvo>
              <x14:cfvo type="num">
                <xm:f>1.0000000000000001E-5</xm:f>
              </x14:cfvo>
              <x14:cfvo type="num">
                <xm:f>1.0000000000000001E-5</xm:f>
              </x14:cfvo>
            </x14:iconSet>
          </x14:cfRule>
          <xm:sqref>S7</xm:sqref>
        </x14:conditionalFormatting>
        <x14:conditionalFormatting xmlns:xm="http://schemas.microsoft.com/office/excel/2006/main">
          <x14:cfRule type="iconSet" priority="116" id="{6201619E-47A8-4554-B55D-458C72A74781}">
            <x14:iconSet iconSet="3Triangles">
              <x14:cfvo type="percent">
                <xm:f>0</xm:f>
              </x14:cfvo>
              <x14:cfvo type="num">
                <xm:f>1.0000000000000001E-5</xm:f>
              </x14:cfvo>
              <x14:cfvo type="num">
                <xm:f>1.0000000000000001E-5</xm:f>
              </x14:cfvo>
            </x14:iconSet>
          </x14:cfRule>
          <xm:sqref>T7</xm:sqref>
        </x14:conditionalFormatting>
        <x14:conditionalFormatting xmlns:xm="http://schemas.microsoft.com/office/excel/2006/main">
          <x14:cfRule type="iconSet" priority="115" id="{0F992B5E-320E-4A09-A100-876474A61464}">
            <x14:iconSet iconSet="3Triangles">
              <x14:cfvo type="percent">
                <xm:f>0</xm:f>
              </x14:cfvo>
              <x14:cfvo type="num">
                <xm:f>1.0000000000000001E-5</xm:f>
              </x14:cfvo>
              <x14:cfvo type="num">
                <xm:f>1.0000000000000001E-5</xm:f>
              </x14:cfvo>
            </x14:iconSet>
          </x14:cfRule>
          <xm:sqref>U7</xm:sqref>
        </x14:conditionalFormatting>
        <x14:conditionalFormatting xmlns:xm="http://schemas.microsoft.com/office/excel/2006/main">
          <x14:cfRule type="iconSet" priority="114" id="{2BC57420-5D69-4B23-ACCB-5630C8695F10}">
            <x14:iconSet iconSet="3Triangles">
              <x14:cfvo type="percent">
                <xm:f>0</xm:f>
              </x14:cfvo>
              <x14:cfvo type="num">
                <xm:f>1.0000000000000001E-5</xm:f>
              </x14:cfvo>
              <x14:cfvo type="num">
                <xm:f>1.0000000000000001E-5</xm:f>
              </x14:cfvo>
            </x14:iconSet>
          </x14:cfRule>
          <xm:sqref>S8</xm:sqref>
        </x14:conditionalFormatting>
        <x14:conditionalFormatting xmlns:xm="http://schemas.microsoft.com/office/excel/2006/main">
          <x14:cfRule type="iconSet" priority="113" id="{FAA203B1-8A26-40A3-8D5C-D6CADC83572B}">
            <x14:iconSet iconSet="3Triangles">
              <x14:cfvo type="percent">
                <xm:f>0</xm:f>
              </x14:cfvo>
              <x14:cfvo type="num">
                <xm:f>1.0000000000000001E-5</xm:f>
              </x14:cfvo>
              <x14:cfvo type="num">
                <xm:f>1.0000000000000001E-5</xm:f>
              </x14:cfvo>
            </x14:iconSet>
          </x14:cfRule>
          <xm:sqref>T8</xm:sqref>
        </x14:conditionalFormatting>
        <x14:conditionalFormatting xmlns:xm="http://schemas.microsoft.com/office/excel/2006/main">
          <x14:cfRule type="iconSet" priority="112" id="{0EC10267-8732-4571-8C52-4D70A73E3C41}">
            <x14:iconSet iconSet="3Triangles">
              <x14:cfvo type="percent">
                <xm:f>0</xm:f>
              </x14:cfvo>
              <x14:cfvo type="num">
                <xm:f>1.0000000000000001E-5</xm:f>
              </x14:cfvo>
              <x14:cfvo type="num">
                <xm:f>1.0000000000000001E-5</xm:f>
              </x14:cfvo>
            </x14:iconSet>
          </x14:cfRule>
          <xm:sqref>U8</xm:sqref>
        </x14:conditionalFormatting>
        <x14:conditionalFormatting xmlns:xm="http://schemas.microsoft.com/office/excel/2006/main">
          <x14:cfRule type="iconSet" priority="27" id="{FA13345A-E919-4AD6-B1D6-892524D11F5C}">
            <x14:iconSet iconSet="3Triangles">
              <x14:cfvo type="percent">
                <xm:f>0</xm:f>
              </x14:cfvo>
              <x14:cfvo type="num">
                <xm:f>1.0000000000000001E-5</xm:f>
              </x14:cfvo>
              <x14:cfvo type="num">
                <xm:f>1.0000000000000001E-5</xm:f>
              </x14:cfvo>
            </x14:iconSet>
          </x14:cfRule>
          <xm:sqref>S20</xm:sqref>
        </x14:conditionalFormatting>
        <x14:conditionalFormatting xmlns:xm="http://schemas.microsoft.com/office/excel/2006/main">
          <x14:cfRule type="iconSet" priority="26" id="{C0A4C192-D2BA-4AE8-99F2-614CC512E810}">
            <x14:iconSet iconSet="3Triangles">
              <x14:cfvo type="percent">
                <xm:f>0</xm:f>
              </x14:cfvo>
              <x14:cfvo type="num">
                <xm:f>1.0000000000000001E-5</xm:f>
              </x14:cfvo>
              <x14:cfvo type="num">
                <xm:f>1.0000000000000001E-5</xm:f>
              </x14:cfvo>
            </x14:iconSet>
          </x14:cfRule>
          <xm:sqref>T20</xm:sqref>
        </x14:conditionalFormatting>
        <x14:conditionalFormatting xmlns:xm="http://schemas.microsoft.com/office/excel/2006/main">
          <x14:cfRule type="iconSet" priority="25" id="{27225BCE-C083-40A4-8A76-BF00BE2E4E00}">
            <x14:iconSet iconSet="3Triangles">
              <x14:cfvo type="percent">
                <xm:f>0</xm:f>
              </x14:cfvo>
              <x14:cfvo type="num">
                <xm:f>1.0000000000000001E-5</xm:f>
              </x14:cfvo>
              <x14:cfvo type="num">
                <xm:f>1.0000000000000001E-5</xm:f>
              </x14:cfvo>
            </x14:iconSet>
          </x14:cfRule>
          <xm:sqref>U20</xm:sqref>
        </x14:conditionalFormatting>
        <x14:conditionalFormatting xmlns:xm="http://schemas.microsoft.com/office/excel/2006/main">
          <x14:cfRule type="iconSet" priority="48" id="{08BA023D-9875-4088-A30B-3604A3DFB0D0}">
            <x14:iconSet iconSet="3Triangles">
              <x14:cfvo type="percent">
                <xm:f>0</xm:f>
              </x14:cfvo>
              <x14:cfvo type="num">
                <xm:f>1.0000000000000001E-5</xm:f>
              </x14:cfvo>
              <x14:cfvo type="num">
                <xm:f>1.0000000000000001E-5</xm:f>
              </x14:cfvo>
            </x14:iconSet>
          </x14:cfRule>
          <xm:sqref>S9</xm:sqref>
        </x14:conditionalFormatting>
        <x14:conditionalFormatting xmlns:xm="http://schemas.microsoft.com/office/excel/2006/main">
          <x14:cfRule type="iconSet" priority="47" id="{25014DBA-3E89-42AE-BC45-98CB1376E24D}">
            <x14:iconSet iconSet="3Triangles">
              <x14:cfvo type="percent">
                <xm:f>0</xm:f>
              </x14:cfvo>
              <x14:cfvo type="num">
                <xm:f>1.0000000000000001E-5</xm:f>
              </x14:cfvo>
              <x14:cfvo type="num">
                <xm:f>1.0000000000000001E-5</xm:f>
              </x14:cfvo>
            </x14:iconSet>
          </x14:cfRule>
          <xm:sqref>T9</xm:sqref>
        </x14:conditionalFormatting>
        <x14:conditionalFormatting xmlns:xm="http://schemas.microsoft.com/office/excel/2006/main">
          <x14:cfRule type="iconSet" priority="46" id="{88D521EE-12C0-4D8B-B38B-D8E876FDA7C4}">
            <x14:iconSet iconSet="3Triangles">
              <x14:cfvo type="percent">
                <xm:f>0</xm:f>
              </x14:cfvo>
              <x14:cfvo type="num">
                <xm:f>1.0000000000000001E-5</xm:f>
              </x14:cfvo>
              <x14:cfvo type="num">
                <xm:f>1.0000000000000001E-5</xm:f>
              </x14:cfvo>
            </x14:iconSet>
          </x14:cfRule>
          <xm:sqref>U9</xm:sqref>
        </x14:conditionalFormatting>
        <x14:conditionalFormatting xmlns:xm="http://schemas.microsoft.com/office/excel/2006/main">
          <x14:cfRule type="iconSet" priority="45" id="{0873734F-A458-4E70-B663-250BD374D200}">
            <x14:iconSet iconSet="3Triangles">
              <x14:cfvo type="percent">
                <xm:f>0</xm:f>
              </x14:cfvo>
              <x14:cfvo type="num">
                <xm:f>1.0000000000000001E-5</xm:f>
              </x14:cfvo>
              <x14:cfvo type="num">
                <xm:f>1.0000000000000001E-5</xm:f>
              </x14:cfvo>
            </x14:iconSet>
          </x14:cfRule>
          <xm:sqref>S10</xm:sqref>
        </x14:conditionalFormatting>
        <x14:conditionalFormatting xmlns:xm="http://schemas.microsoft.com/office/excel/2006/main">
          <x14:cfRule type="iconSet" priority="44" id="{DB57169F-40E0-4904-BF4B-478B1DDF3B06}">
            <x14:iconSet iconSet="3Triangles">
              <x14:cfvo type="percent">
                <xm:f>0</xm:f>
              </x14:cfvo>
              <x14:cfvo type="num">
                <xm:f>1.0000000000000001E-5</xm:f>
              </x14:cfvo>
              <x14:cfvo type="num">
                <xm:f>1.0000000000000001E-5</xm:f>
              </x14:cfvo>
            </x14:iconSet>
          </x14:cfRule>
          <xm:sqref>T10</xm:sqref>
        </x14:conditionalFormatting>
        <x14:conditionalFormatting xmlns:xm="http://schemas.microsoft.com/office/excel/2006/main">
          <x14:cfRule type="iconSet" priority="43" id="{32927AF5-941C-44F4-B316-A7C882F334A2}">
            <x14:iconSet iconSet="3Triangles">
              <x14:cfvo type="percent">
                <xm:f>0</xm:f>
              </x14:cfvo>
              <x14:cfvo type="num">
                <xm:f>1.0000000000000001E-5</xm:f>
              </x14:cfvo>
              <x14:cfvo type="num">
                <xm:f>1.0000000000000001E-5</xm:f>
              </x14:cfvo>
            </x14:iconSet>
          </x14:cfRule>
          <xm:sqref>U10</xm:sqref>
        </x14:conditionalFormatting>
        <x14:conditionalFormatting xmlns:xm="http://schemas.microsoft.com/office/excel/2006/main">
          <x14:cfRule type="iconSet" priority="42" id="{49BC0FF6-78A1-4EB8-8F96-86688009BDD4}">
            <x14:iconSet iconSet="3Triangles">
              <x14:cfvo type="percent">
                <xm:f>0</xm:f>
              </x14:cfvo>
              <x14:cfvo type="num">
                <xm:f>1.0000000000000001E-5</xm:f>
              </x14:cfvo>
              <x14:cfvo type="num">
                <xm:f>1.0000000000000001E-5</xm:f>
              </x14:cfvo>
            </x14:iconSet>
          </x14:cfRule>
          <xm:sqref>S11</xm:sqref>
        </x14:conditionalFormatting>
        <x14:conditionalFormatting xmlns:xm="http://schemas.microsoft.com/office/excel/2006/main">
          <x14:cfRule type="iconSet" priority="41" id="{8E171D5F-07F8-4307-8AF5-894104614038}">
            <x14:iconSet iconSet="3Triangles">
              <x14:cfvo type="percent">
                <xm:f>0</xm:f>
              </x14:cfvo>
              <x14:cfvo type="num">
                <xm:f>1.0000000000000001E-5</xm:f>
              </x14:cfvo>
              <x14:cfvo type="num">
                <xm:f>1.0000000000000001E-5</xm:f>
              </x14:cfvo>
            </x14:iconSet>
          </x14:cfRule>
          <xm:sqref>T11</xm:sqref>
        </x14:conditionalFormatting>
        <x14:conditionalFormatting xmlns:xm="http://schemas.microsoft.com/office/excel/2006/main">
          <x14:cfRule type="iconSet" priority="40" id="{F3C17448-C4BC-41E2-B7CA-9ED4F6AFFE05}">
            <x14:iconSet iconSet="3Triangles">
              <x14:cfvo type="percent">
                <xm:f>0</xm:f>
              </x14:cfvo>
              <x14:cfvo type="num">
                <xm:f>1.0000000000000001E-5</xm:f>
              </x14:cfvo>
              <x14:cfvo type="num">
                <xm:f>1.0000000000000001E-5</xm:f>
              </x14:cfvo>
            </x14:iconSet>
          </x14:cfRule>
          <xm:sqref>U11</xm:sqref>
        </x14:conditionalFormatting>
        <x14:conditionalFormatting xmlns:xm="http://schemas.microsoft.com/office/excel/2006/main">
          <x14:cfRule type="iconSet" priority="39" id="{9B90FDC0-3B80-40EC-808C-CB7E1BDE9881}">
            <x14:iconSet iconSet="3Triangles">
              <x14:cfvo type="percent">
                <xm:f>0</xm:f>
              </x14:cfvo>
              <x14:cfvo type="num">
                <xm:f>1.0000000000000001E-5</xm:f>
              </x14:cfvo>
              <x14:cfvo type="num">
                <xm:f>1.0000000000000001E-5</xm:f>
              </x14:cfvo>
            </x14:iconSet>
          </x14:cfRule>
          <xm:sqref>S12</xm:sqref>
        </x14:conditionalFormatting>
        <x14:conditionalFormatting xmlns:xm="http://schemas.microsoft.com/office/excel/2006/main">
          <x14:cfRule type="iconSet" priority="38" id="{74240BAD-9994-4E92-9EB8-35A4D499A177}">
            <x14:iconSet iconSet="3Triangles">
              <x14:cfvo type="percent">
                <xm:f>0</xm:f>
              </x14:cfvo>
              <x14:cfvo type="num">
                <xm:f>1.0000000000000001E-5</xm:f>
              </x14:cfvo>
              <x14:cfvo type="num">
                <xm:f>1.0000000000000001E-5</xm:f>
              </x14:cfvo>
            </x14:iconSet>
          </x14:cfRule>
          <xm:sqref>T12</xm:sqref>
        </x14:conditionalFormatting>
        <x14:conditionalFormatting xmlns:xm="http://schemas.microsoft.com/office/excel/2006/main">
          <x14:cfRule type="iconSet" priority="37" id="{48A42EDB-5C7E-4590-82D5-228609B2DED8}">
            <x14:iconSet iconSet="3Triangles">
              <x14:cfvo type="percent">
                <xm:f>0</xm:f>
              </x14:cfvo>
              <x14:cfvo type="num">
                <xm:f>1.0000000000000001E-5</xm:f>
              </x14:cfvo>
              <x14:cfvo type="num">
                <xm:f>1.0000000000000001E-5</xm:f>
              </x14:cfvo>
            </x14:iconSet>
          </x14:cfRule>
          <xm:sqref>U12</xm:sqref>
        </x14:conditionalFormatting>
        <x14:conditionalFormatting xmlns:xm="http://schemas.microsoft.com/office/excel/2006/main">
          <x14:cfRule type="iconSet" priority="36" id="{D81719CE-9D03-46F1-B308-98D57F61C284}">
            <x14:iconSet iconSet="3Triangles">
              <x14:cfvo type="percent">
                <xm:f>0</xm:f>
              </x14:cfvo>
              <x14:cfvo type="num">
                <xm:f>1.0000000000000001E-5</xm:f>
              </x14:cfvo>
              <x14:cfvo type="num">
                <xm:f>1.0000000000000001E-5</xm:f>
              </x14:cfvo>
            </x14:iconSet>
          </x14:cfRule>
          <xm:sqref>S17</xm:sqref>
        </x14:conditionalFormatting>
        <x14:conditionalFormatting xmlns:xm="http://schemas.microsoft.com/office/excel/2006/main">
          <x14:cfRule type="iconSet" priority="35" id="{E0BBB719-3747-4A48-AA1B-887D473C48B9}">
            <x14:iconSet iconSet="3Triangles">
              <x14:cfvo type="percent">
                <xm:f>0</xm:f>
              </x14:cfvo>
              <x14:cfvo type="num">
                <xm:f>1.0000000000000001E-5</xm:f>
              </x14:cfvo>
              <x14:cfvo type="num">
                <xm:f>1.0000000000000001E-5</xm:f>
              </x14:cfvo>
            </x14:iconSet>
          </x14:cfRule>
          <xm:sqref>T17</xm:sqref>
        </x14:conditionalFormatting>
        <x14:conditionalFormatting xmlns:xm="http://schemas.microsoft.com/office/excel/2006/main">
          <x14:cfRule type="iconSet" priority="34" id="{8C9537AB-9C94-4224-83C9-EFBDCDE3509E}">
            <x14:iconSet iconSet="3Triangles">
              <x14:cfvo type="percent">
                <xm:f>0</xm:f>
              </x14:cfvo>
              <x14:cfvo type="num">
                <xm:f>1.0000000000000001E-5</xm:f>
              </x14:cfvo>
              <x14:cfvo type="num">
                <xm:f>1.0000000000000001E-5</xm:f>
              </x14:cfvo>
            </x14:iconSet>
          </x14:cfRule>
          <xm:sqref>U17</xm:sqref>
        </x14:conditionalFormatting>
        <x14:conditionalFormatting xmlns:xm="http://schemas.microsoft.com/office/excel/2006/main">
          <x14:cfRule type="iconSet" priority="33" id="{5F5926D7-9591-4112-94FF-00B9538E29FE}">
            <x14:iconSet iconSet="3Triangles">
              <x14:cfvo type="percent">
                <xm:f>0</xm:f>
              </x14:cfvo>
              <x14:cfvo type="num">
                <xm:f>1.0000000000000001E-5</xm:f>
              </x14:cfvo>
              <x14:cfvo type="num">
                <xm:f>1.0000000000000001E-5</xm:f>
              </x14:cfvo>
            </x14:iconSet>
          </x14:cfRule>
          <xm:sqref>S18</xm:sqref>
        </x14:conditionalFormatting>
        <x14:conditionalFormatting xmlns:xm="http://schemas.microsoft.com/office/excel/2006/main">
          <x14:cfRule type="iconSet" priority="32" id="{D8A596FA-5202-491F-A135-8B39461773CD}">
            <x14:iconSet iconSet="3Triangles">
              <x14:cfvo type="percent">
                <xm:f>0</xm:f>
              </x14:cfvo>
              <x14:cfvo type="num">
                <xm:f>1.0000000000000001E-5</xm:f>
              </x14:cfvo>
              <x14:cfvo type="num">
                <xm:f>1.0000000000000001E-5</xm:f>
              </x14:cfvo>
            </x14:iconSet>
          </x14:cfRule>
          <xm:sqref>T18</xm:sqref>
        </x14:conditionalFormatting>
        <x14:conditionalFormatting xmlns:xm="http://schemas.microsoft.com/office/excel/2006/main">
          <x14:cfRule type="iconSet" priority="31" id="{826ACB21-A766-4BF2-BD5C-76B1931EDCBD}">
            <x14:iconSet iconSet="3Triangles">
              <x14:cfvo type="percent">
                <xm:f>0</xm:f>
              </x14:cfvo>
              <x14:cfvo type="num">
                <xm:f>1.0000000000000001E-5</xm:f>
              </x14:cfvo>
              <x14:cfvo type="num">
                <xm:f>1.0000000000000001E-5</xm:f>
              </x14:cfvo>
            </x14:iconSet>
          </x14:cfRule>
          <xm:sqref>U18</xm:sqref>
        </x14:conditionalFormatting>
        <x14:conditionalFormatting xmlns:xm="http://schemas.microsoft.com/office/excel/2006/main">
          <x14:cfRule type="iconSet" priority="30" id="{EE2EFF48-D3B3-4396-9335-F15E1C5D816B}">
            <x14:iconSet iconSet="3Triangles">
              <x14:cfvo type="percent">
                <xm:f>0</xm:f>
              </x14:cfvo>
              <x14:cfvo type="num">
                <xm:f>1.0000000000000001E-5</xm:f>
              </x14:cfvo>
              <x14:cfvo type="num">
                <xm:f>1.0000000000000001E-5</xm:f>
              </x14:cfvo>
            </x14:iconSet>
          </x14:cfRule>
          <xm:sqref>S19</xm:sqref>
        </x14:conditionalFormatting>
        <x14:conditionalFormatting xmlns:xm="http://schemas.microsoft.com/office/excel/2006/main">
          <x14:cfRule type="iconSet" priority="29" id="{3048B7DF-AED6-4CCF-A75D-FC3D68A95F8D}">
            <x14:iconSet iconSet="3Triangles">
              <x14:cfvo type="percent">
                <xm:f>0</xm:f>
              </x14:cfvo>
              <x14:cfvo type="num">
                <xm:f>1.0000000000000001E-5</xm:f>
              </x14:cfvo>
              <x14:cfvo type="num">
                <xm:f>1.0000000000000001E-5</xm:f>
              </x14:cfvo>
            </x14:iconSet>
          </x14:cfRule>
          <xm:sqref>T19</xm:sqref>
        </x14:conditionalFormatting>
        <x14:conditionalFormatting xmlns:xm="http://schemas.microsoft.com/office/excel/2006/main">
          <x14:cfRule type="iconSet" priority="28" id="{60946FA0-9615-41DF-84E2-8412716ED4B3}">
            <x14:iconSet iconSet="3Triangles">
              <x14:cfvo type="percent">
                <xm:f>0</xm:f>
              </x14:cfvo>
              <x14:cfvo type="num">
                <xm:f>1.0000000000000001E-5</xm:f>
              </x14:cfvo>
              <x14:cfvo type="num">
                <xm:f>1.0000000000000001E-5</xm:f>
              </x14:cfvo>
            </x14:iconSet>
          </x14:cfRule>
          <xm:sqref>U19</xm:sqref>
        </x14:conditionalFormatting>
        <x14:conditionalFormatting xmlns:xm="http://schemas.microsoft.com/office/excel/2006/main">
          <x14:cfRule type="iconSet" priority="24" id="{2E391810-6D4A-4678-A7D6-8D9782848BEC}">
            <x14:iconSet iconSet="3Triangles">
              <x14:cfvo type="percent">
                <xm:f>0</xm:f>
              </x14:cfvo>
              <x14:cfvo type="num">
                <xm:f>1.0000000000000001E-5</xm:f>
              </x14:cfvo>
              <x14:cfvo type="num">
                <xm:f>1.0000000000000001E-5</xm:f>
              </x14:cfvo>
            </x14:iconSet>
          </x14:cfRule>
          <xm:sqref>S13</xm:sqref>
        </x14:conditionalFormatting>
        <x14:conditionalFormatting xmlns:xm="http://schemas.microsoft.com/office/excel/2006/main">
          <x14:cfRule type="iconSet" priority="23" id="{1E29E7F2-D590-43DF-BD39-9CDAC16C9CFF}">
            <x14:iconSet iconSet="3Triangles">
              <x14:cfvo type="percent">
                <xm:f>0</xm:f>
              </x14:cfvo>
              <x14:cfvo type="num">
                <xm:f>1.0000000000000001E-5</xm:f>
              </x14:cfvo>
              <x14:cfvo type="num">
                <xm:f>1.0000000000000001E-5</xm:f>
              </x14:cfvo>
            </x14:iconSet>
          </x14:cfRule>
          <xm:sqref>T13</xm:sqref>
        </x14:conditionalFormatting>
        <x14:conditionalFormatting xmlns:xm="http://schemas.microsoft.com/office/excel/2006/main">
          <x14:cfRule type="iconSet" priority="22" id="{F2EF3C6A-0286-40C9-AA57-7227280AE496}">
            <x14:iconSet iconSet="3Triangles">
              <x14:cfvo type="percent">
                <xm:f>0</xm:f>
              </x14:cfvo>
              <x14:cfvo type="num">
                <xm:f>1.0000000000000001E-5</xm:f>
              </x14:cfvo>
              <x14:cfvo type="num">
                <xm:f>1.0000000000000001E-5</xm:f>
              </x14:cfvo>
            </x14:iconSet>
          </x14:cfRule>
          <xm:sqref>U13</xm:sqref>
        </x14:conditionalFormatting>
        <x14:conditionalFormatting xmlns:xm="http://schemas.microsoft.com/office/excel/2006/main">
          <x14:cfRule type="iconSet" priority="21" id="{D33D8F00-1AFB-454F-861B-919C7B43983E}">
            <x14:iconSet iconSet="3Triangles">
              <x14:cfvo type="percent">
                <xm:f>0</xm:f>
              </x14:cfvo>
              <x14:cfvo type="num">
                <xm:f>1.0000000000000001E-5</xm:f>
              </x14:cfvo>
              <x14:cfvo type="num">
                <xm:f>1.0000000000000001E-5</xm:f>
              </x14:cfvo>
            </x14:iconSet>
          </x14:cfRule>
          <xm:sqref>S14</xm:sqref>
        </x14:conditionalFormatting>
        <x14:conditionalFormatting xmlns:xm="http://schemas.microsoft.com/office/excel/2006/main">
          <x14:cfRule type="iconSet" priority="20" id="{DBD63541-9523-4083-957F-E31706BC9E14}">
            <x14:iconSet iconSet="3Triangles">
              <x14:cfvo type="percent">
                <xm:f>0</xm:f>
              </x14:cfvo>
              <x14:cfvo type="num">
                <xm:f>1.0000000000000001E-5</xm:f>
              </x14:cfvo>
              <x14:cfvo type="num">
                <xm:f>1.0000000000000001E-5</xm:f>
              </x14:cfvo>
            </x14:iconSet>
          </x14:cfRule>
          <xm:sqref>T14</xm:sqref>
        </x14:conditionalFormatting>
        <x14:conditionalFormatting xmlns:xm="http://schemas.microsoft.com/office/excel/2006/main">
          <x14:cfRule type="iconSet" priority="19" id="{9F27A3BE-DDEF-4A68-BE08-44A9B0421EE6}">
            <x14:iconSet iconSet="3Triangles">
              <x14:cfvo type="percent">
                <xm:f>0</xm:f>
              </x14:cfvo>
              <x14:cfvo type="num">
                <xm:f>1.0000000000000001E-5</xm:f>
              </x14:cfvo>
              <x14:cfvo type="num">
                <xm:f>1.0000000000000001E-5</xm:f>
              </x14:cfvo>
            </x14:iconSet>
          </x14:cfRule>
          <xm:sqref>U14</xm:sqref>
        </x14:conditionalFormatting>
        <x14:conditionalFormatting xmlns:xm="http://schemas.microsoft.com/office/excel/2006/main">
          <x14:cfRule type="iconSet" priority="18" id="{6B50289A-CCD1-461B-A60C-60D63F3FE4A8}">
            <x14:iconSet iconSet="3Triangles">
              <x14:cfvo type="percent">
                <xm:f>0</xm:f>
              </x14:cfvo>
              <x14:cfvo type="num">
                <xm:f>1.0000000000000001E-5</xm:f>
              </x14:cfvo>
              <x14:cfvo type="num">
                <xm:f>1.0000000000000001E-5</xm:f>
              </x14:cfvo>
            </x14:iconSet>
          </x14:cfRule>
          <xm:sqref>S15</xm:sqref>
        </x14:conditionalFormatting>
        <x14:conditionalFormatting xmlns:xm="http://schemas.microsoft.com/office/excel/2006/main">
          <x14:cfRule type="iconSet" priority="17" id="{6BE07CEE-918D-4615-A3B0-AEF67D76FAFC}">
            <x14:iconSet iconSet="3Triangles">
              <x14:cfvo type="percent">
                <xm:f>0</xm:f>
              </x14:cfvo>
              <x14:cfvo type="num">
                <xm:f>1.0000000000000001E-5</xm:f>
              </x14:cfvo>
              <x14:cfvo type="num">
                <xm:f>1.0000000000000001E-5</xm:f>
              </x14:cfvo>
            </x14:iconSet>
          </x14:cfRule>
          <xm:sqref>T15</xm:sqref>
        </x14:conditionalFormatting>
        <x14:conditionalFormatting xmlns:xm="http://schemas.microsoft.com/office/excel/2006/main">
          <x14:cfRule type="iconSet" priority="16" id="{13E0FC86-7056-47B9-B6D2-22D1FD092373}">
            <x14:iconSet iconSet="3Triangles">
              <x14:cfvo type="percent">
                <xm:f>0</xm:f>
              </x14:cfvo>
              <x14:cfvo type="num">
                <xm:f>1.0000000000000001E-5</xm:f>
              </x14:cfvo>
              <x14:cfvo type="num">
                <xm:f>1.0000000000000001E-5</xm:f>
              </x14:cfvo>
            </x14:iconSet>
          </x14:cfRule>
          <xm:sqref>U15</xm:sqref>
        </x14:conditionalFormatting>
        <x14:conditionalFormatting xmlns:xm="http://schemas.microsoft.com/office/excel/2006/main">
          <x14:cfRule type="iconSet" priority="15" id="{8DED1473-392D-4FC0-BDF4-28FDF6F894FC}">
            <x14:iconSet iconSet="3Triangles">
              <x14:cfvo type="percent">
                <xm:f>0</xm:f>
              </x14:cfvo>
              <x14:cfvo type="num">
                <xm:f>1.0000000000000001E-5</xm:f>
              </x14:cfvo>
              <x14:cfvo type="num">
                <xm:f>1.0000000000000001E-5</xm:f>
              </x14:cfvo>
            </x14:iconSet>
          </x14:cfRule>
          <xm:sqref>S16</xm:sqref>
        </x14:conditionalFormatting>
        <x14:conditionalFormatting xmlns:xm="http://schemas.microsoft.com/office/excel/2006/main">
          <x14:cfRule type="iconSet" priority="14" id="{8FD77EB3-77B4-483E-8D5E-777AC564C016}">
            <x14:iconSet iconSet="3Triangles">
              <x14:cfvo type="percent">
                <xm:f>0</xm:f>
              </x14:cfvo>
              <x14:cfvo type="num">
                <xm:f>1.0000000000000001E-5</xm:f>
              </x14:cfvo>
              <x14:cfvo type="num">
                <xm:f>1.0000000000000001E-5</xm:f>
              </x14:cfvo>
            </x14:iconSet>
          </x14:cfRule>
          <xm:sqref>T16</xm:sqref>
        </x14:conditionalFormatting>
        <x14:conditionalFormatting xmlns:xm="http://schemas.microsoft.com/office/excel/2006/main">
          <x14:cfRule type="iconSet" priority="13" id="{CE36C53C-46AB-4828-91BB-CFC4DDAB3E72}">
            <x14:iconSet iconSet="3Triangles">
              <x14:cfvo type="percent">
                <xm:f>0</xm:f>
              </x14:cfvo>
              <x14:cfvo type="num">
                <xm:f>1.0000000000000001E-5</xm:f>
              </x14:cfvo>
              <x14:cfvo type="num">
                <xm:f>1.0000000000000001E-5</xm:f>
              </x14:cfvo>
            </x14:iconSet>
          </x14:cfRule>
          <xm:sqref>U16</xm:sqref>
        </x14:conditionalFormatting>
        <x14:conditionalFormatting xmlns:xm="http://schemas.microsoft.com/office/excel/2006/main">
          <x14:cfRule type="iconSet" priority="12" id="{7AF9BB3A-3879-4EBF-962B-7AFAF869EE3B}">
            <x14:iconSet iconSet="3Triangles">
              <x14:cfvo type="percent">
                <xm:f>0</xm:f>
              </x14:cfvo>
              <x14:cfvo type="num">
                <xm:f>1.0000000000000001E-5</xm:f>
              </x14:cfvo>
              <x14:cfvo type="num">
                <xm:f>1.0000000000000001E-5</xm:f>
              </x14:cfvo>
            </x14:iconSet>
          </x14:cfRule>
          <xm:sqref>S21</xm:sqref>
        </x14:conditionalFormatting>
        <x14:conditionalFormatting xmlns:xm="http://schemas.microsoft.com/office/excel/2006/main">
          <x14:cfRule type="iconSet" priority="11" id="{0A785A6E-D620-4C0E-A8F5-6708840B8C80}">
            <x14:iconSet iconSet="3Triangles">
              <x14:cfvo type="percent">
                <xm:f>0</xm:f>
              </x14:cfvo>
              <x14:cfvo type="num">
                <xm:f>1.0000000000000001E-5</xm:f>
              </x14:cfvo>
              <x14:cfvo type="num">
                <xm:f>1.0000000000000001E-5</xm:f>
              </x14:cfvo>
            </x14:iconSet>
          </x14:cfRule>
          <xm:sqref>T21</xm:sqref>
        </x14:conditionalFormatting>
        <x14:conditionalFormatting xmlns:xm="http://schemas.microsoft.com/office/excel/2006/main">
          <x14:cfRule type="iconSet" priority="10" id="{595FEDA6-327B-441E-81E2-B75B8D077EB1}">
            <x14:iconSet iconSet="3Triangles">
              <x14:cfvo type="percent">
                <xm:f>0</xm:f>
              </x14:cfvo>
              <x14:cfvo type="num">
                <xm:f>1.0000000000000001E-5</xm:f>
              </x14:cfvo>
              <x14:cfvo type="num">
                <xm:f>1.0000000000000001E-5</xm:f>
              </x14:cfvo>
            </x14:iconSet>
          </x14:cfRule>
          <xm:sqref>U21</xm:sqref>
        </x14:conditionalFormatting>
        <x14:conditionalFormatting xmlns:xm="http://schemas.microsoft.com/office/excel/2006/main">
          <x14:cfRule type="iconSet" priority="9" id="{1574F4A3-FF19-45E2-8319-332A1ECAC597}">
            <x14:iconSet iconSet="3Triangles">
              <x14:cfvo type="percent">
                <xm:f>0</xm:f>
              </x14:cfvo>
              <x14:cfvo type="num">
                <xm:f>1.0000000000000001E-5</xm:f>
              </x14:cfvo>
              <x14:cfvo type="num">
                <xm:f>1.0000000000000001E-5</xm:f>
              </x14:cfvo>
            </x14:iconSet>
          </x14:cfRule>
          <xm:sqref>S22</xm:sqref>
        </x14:conditionalFormatting>
        <x14:conditionalFormatting xmlns:xm="http://schemas.microsoft.com/office/excel/2006/main">
          <x14:cfRule type="iconSet" priority="8" id="{1AC3D4DA-8D27-4150-BB86-B327B1CD731D}">
            <x14:iconSet iconSet="3Triangles">
              <x14:cfvo type="percent">
                <xm:f>0</xm:f>
              </x14:cfvo>
              <x14:cfvo type="num">
                <xm:f>1.0000000000000001E-5</xm:f>
              </x14:cfvo>
              <x14:cfvo type="num">
                <xm:f>1.0000000000000001E-5</xm:f>
              </x14:cfvo>
            </x14:iconSet>
          </x14:cfRule>
          <xm:sqref>T22</xm:sqref>
        </x14:conditionalFormatting>
        <x14:conditionalFormatting xmlns:xm="http://schemas.microsoft.com/office/excel/2006/main">
          <x14:cfRule type="iconSet" priority="7" id="{A56EC557-C5A3-4508-8CC0-5D8EB7E73AD2}">
            <x14:iconSet iconSet="3Triangles">
              <x14:cfvo type="percent">
                <xm:f>0</xm:f>
              </x14:cfvo>
              <x14:cfvo type="num">
                <xm:f>1.0000000000000001E-5</xm:f>
              </x14:cfvo>
              <x14:cfvo type="num">
                <xm:f>1.0000000000000001E-5</xm:f>
              </x14:cfvo>
            </x14:iconSet>
          </x14:cfRule>
          <xm:sqref>U22</xm:sqref>
        </x14:conditionalFormatting>
        <x14:conditionalFormatting xmlns:xm="http://schemas.microsoft.com/office/excel/2006/main">
          <x14:cfRule type="iconSet" priority="6" id="{407C1C97-9F6B-48D1-A272-1D36567EB77E}">
            <x14:iconSet iconSet="3Triangles">
              <x14:cfvo type="percent">
                <xm:f>0</xm:f>
              </x14:cfvo>
              <x14:cfvo type="num">
                <xm:f>1.0000000000000001E-5</xm:f>
              </x14:cfvo>
              <x14:cfvo type="num">
                <xm:f>1.0000000000000001E-5</xm:f>
              </x14:cfvo>
            </x14:iconSet>
          </x14:cfRule>
          <xm:sqref>S23</xm:sqref>
        </x14:conditionalFormatting>
        <x14:conditionalFormatting xmlns:xm="http://schemas.microsoft.com/office/excel/2006/main">
          <x14:cfRule type="iconSet" priority="5" id="{2746C55C-2901-4892-B6B6-B67B447D8A5E}">
            <x14:iconSet iconSet="3Triangles">
              <x14:cfvo type="percent">
                <xm:f>0</xm:f>
              </x14:cfvo>
              <x14:cfvo type="num">
                <xm:f>1.0000000000000001E-5</xm:f>
              </x14:cfvo>
              <x14:cfvo type="num">
                <xm:f>1.0000000000000001E-5</xm:f>
              </x14:cfvo>
            </x14:iconSet>
          </x14:cfRule>
          <xm:sqref>T23</xm:sqref>
        </x14:conditionalFormatting>
        <x14:conditionalFormatting xmlns:xm="http://schemas.microsoft.com/office/excel/2006/main">
          <x14:cfRule type="iconSet" priority="4" id="{9B352E52-3516-4B34-8DC2-28F4CE1D7D73}">
            <x14:iconSet iconSet="3Triangles">
              <x14:cfvo type="percent">
                <xm:f>0</xm:f>
              </x14:cfvo>
              <x14:cfvo type="num">
                <xm:f>1.0000000000000001E-5</xm:f>
              </x14:cfvo>
              <x14:cfvo type="num">
                <xm:f>1.0000000000000001E-5</xm:f>
              </x14:cfvo>
            </x14:iconSet>
          </x14:cfRule>
          <xm:sqref>U23</xm:sqref>
        </x14:conditionalFormatting>
        <x14:conditionalFormatting xmlns:xm="http://schemas.microsoft.com/office/excel/2006/main">
          <x14:cfRule type="iconSet" priority="3" id="{7591A6F9-1AB1-4C7E-9832-50B22C4BB4CD}">
            <x14:iconSet iconSet="3Triangles">
              <x14:cfvo type="percent">
                <xm:f>0</xm:f>
              </x14:cfvo>
              <x14:cfvo type="num">
                <xm:f>1.0000000000000001E-5</xm:f>
              </x14:cfvo>
              <x14:cfvo type="num">
                <xm:f>1.0000000000000001E-5</xm:f>
              </x14:cfvo>
            </x14:iconSet>
          </x14:cfRule>
          <xm:sqref>S24</xm:sqref>
        </x14:conditionalFormatting>
        <x14:conditionalFormatting xmlns:xm="http://schemas.microsoft.com/office/excel/2006/main">
          <x14:cfRule type="iconSet" priority="2" id="{46F1C0B3-97FF-4E6A-8E10-C710438155E8}">
            <x14:iconSet iconSet="3Triangles">
              <x14:cfvo type="percent">
                <xm:f>0</xm:f>
              </x14:cfvo>
              <x14:cfvo type="num">
                <xm:f>1.0000000000000001E-5</xm:f>
              </x14:cfvo>
              <x14:cfvo type="num">
                <xm:f>1.0000000000000001E-5</xm:f>
              </x14:cfvo>
            </x14:iconSet>
          </x14:cfRule>
          <xm:sqref>T24</xm:sqref>
        </x14:conditionalFormatting>
        <x14:conditionalFormatting xmlns:xm="http://schemas.microsoft.com/office/excel/2006/main">
          <x14:cfRule type="iconSet" priority="1" id="{468038E8-12F4-4E35-A3CC-1CD2D29B1652}">
            <x14:iconSet iconSet="3Triangles">
              <x14:cfvo type="percent">
                <xm:f>0</xm:f>
              </x14:cfvo>
              <x14:cfvo type="num">
                <xm:f>1.0000000000000001E-5</xm:f>
              </x14:cfvo>
              <x14:cfvo type="num">
                <xm:f>1.0000000000000001E-5</xm:f>
              </x14:cfvo>
            </x14:iconSet>
          </x14:cfRule>
          <xm:sqref>U24</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1F2FC-8515-4D2C-B729-9BB1FC76CCB5}">
  <sheetPr>
    <tabColor rgb="FF00B050"/>
  </sheetPr>
  <dimension ref="A1:AA35"/>
  <sheetViews>
    <sheetView zoomScaleNormal="100" workbookViewId="0">
      <pane xSplit="2" ySplit="4" topLeftCell="C5" activePane="bottomRight" state="frozen"/>
      <selection pane="topRight"/>
      <selection pane="bottomLeft"/>
      <selection pane="bottomRight"/>
    </sheetView>
  </sheetViews>
  <sheetFormatPr defaultRowHeight="14.5" x14ac:dyDescent="0.35"/>
  <cols>
    <col min="1" max="1" width="21.08984375" style="20" customWidth="1"/>
    <col min="2" max="2" width="21.1796875" style="20" customWidth="1"/>
    <col min="3" max="16384" width="8.7265625" style="20"/>
  </cols>
  <sheetData>
    <row r="1" spans="1:27" s="193" customFormat="1" x14ac:dyDescent="0.35">
      <c r="A1" s="19" t="s">
        <v>364</v>
      </c>
      <c r="AA1" s="529"/>
    </row>
    <row r="2" spans="1:27" ht="21" x14ac:dyDescent="0.5">
      <c r="A2" s="121"/>
      <c r="AA2" s="119"/>
    </row>
    <row r="3" spans="1:27" x14ac:dyDescent="0.35">
      <c r="A3" s="396"/>
      <c r="B3" s="396"/>
      <c r="C3" s="745" t="s">
        <v>36</v>
      </c>
      <c r="D3" s="746"/>
      <c r="E3" s="746"/>
      <c r="F3" s="757"/>
      <c r="G3" s="753" t="s">
        <v>37</v>
      </c>
      <c r="H3" s="753"/>
      <c r="I3" s="753"/>
      <c r="J3" s="753"/>
      <c r="K3" s="745" t="s">
        <v>12</v>
      </c>
      <c r="L3" s="746"/>
      <c r="M3" s="746"/>
      <c r="N3" s="757"/>
      <c r="O3" s="753" t="s">
        <v>13</v>
      </c>
      <c r="P3" s="753"/>
      <c r="Q3" s="753"/>
      <c r="R3" s="753"/>
      <c r="S3" s="745" t="s">
        <v>5</v>
      </c>
      <c r="T3" s="746"/>
      <c r="U3" s="746"/>
      <c r="V3" s="746"/>
      <c r="W3" s="753"/>
      <c r="X3" s="753"/>
      <c r="Y3" s="753"/>
      <c r="Z3" s="753"/>
      <c r="AA3" s="119"/>
    </row>
    <row r="4" spans="1:27" ht="32.5" customHeight="1" x14ac:dyDescent="0.35">
      <c r="A4" s="21" t="s">
        <v>111</v>
      </c>
      <c r="B4" s="438" t="s">
        <v>22</v>
      </c>
      <c r="C4" s="437" t="s">
        <v>273</v>
      </c>
      <c r="D4" s="31" t="s">
        <v>274</v>
      </c>
      <c r="E4" s="30" t="s">
        <v>275</v>
      </c>
      <c r="F4" s="308" t="s">
        <v>10</v>
      </c>
      <c r="G4" s="437" t="s">
        <v>273</v>
      </c>
      <c r="H4" s="31" t="s">
        <v>274</v>
      </c>
      <c r="I4" s="30" t="s">
        <v>275</v>
      </c>
      <c r="J4" s="306" t="s">
        <v>10</v>
      </c>
      <c r="K4" s="437" t="s">
        <v>273</v>
      </c>
      <c r="L4" s="31" t="s">
        <v>274</v>
      </c>
      <c r="M4" s="30" t="s">
        <v>275</v>
      </c>
      <c r="N4" s="308" t="s">
        <v>10</v>
      </c>
      <c r="O4" s="437" t="s">
        <v>273</v>
      </c>
      <c r="P4" s="31" t="s">
        <v>274</v>
      </c>
      <c r="Q4" s="30" t="s">
        <v>275</v>
      </c>
      <c r="R4" s="306" t="s">
        <v>10</v>
      </c>
      <c r="S4" s="437" t="s">
        <v>273</v>
      </c>
      <c r="T4" s="31" t="s">
        <v>274</v>
      </c>
      <c r="U4" s="30" t="s">
        <v>275</v>
      </c>
      <c r="V4" s="306" t="s">
        <v>10</v>
      </c>
      <c r="W4" s="177"/>
      <c r="X4" s="177"/>
      <c r="Y4" s="177"/>
      <c r="Z4" s="313"/>
    </row>
    <row r="5" spans="1:27" ht="14.5" customHeight="1" x14ac:dyDescent="0.35">
      <c r="A5" s="756" t="s">
        <v>58</v>
      </c>
      <c r="B5" s="24" t="s">
        <v>30</v>
      </c>
      <c r="C5" s="362">
        <v>57.539432176656149</v>
      </c>
      <c r="D5" s="220">
        <v>26.18296529968454</v>
      </c>
      <c r="E5" s="220">
        <v>16.277602523659308</v>
      </c>
      <c r="F5" s="340">
        <v>15840</v>
      </c>
      <c r="G5" s="356">
        <v>62.043301759133961</v>
      </c>
      <c r="H5" s="220">
        <v>24.96617050067659</v>
      </c>
      <c r="I5" s="220">
        <v>12.990527740189444</v>
      </c>
      <c r="J5" s="343">
        <v>14770</v>
      </c>
      <c r="K5" s="362">
        <v>61.26543209876543</v>
      </c>
      <c r="L5" s="220">
        <v>25.077160493827162</v>
      </c>
      <c r="M5" s="220">
        <v>13.657407407407407</v>
      </c>
      <c r="N5" s="340">
        <v>12960</v>
      </c>
      <c r="O5" s="362">
        <v>63.143872113676736</v>
      </c>
      <c r="P5" s="220">
        <v>25.133214920071044</v>
      </c>
      <c r="Q5" s="220">
        <v>11.72291296625222</v>
      </c>
      <c r="R5" s="343">
        <v>11280</v>
      </c>
      <c r="S5" s="362">
        <v>62.719703977798332</v>
      </c>
      <c r="T5" s="220">
        <v>27.289546716003699</v>
      </c>
      <c r="U5" s="220">
        <v>9.990749306197964</v>
      </c>
      <c r="V5" s="343">
        <v>10810</v>
      </c>
      <c r="W5" s="497"/>
      <c r="X5" s="497"/>
      <c r="Y5" s="497"/>
      <c r="Z5" s="654"/>
    </row>
    <row r="6" spans="1:27" x14ac:dyDescent="0.35">
      <c r="A6" s="756"/>
      <c r="B6" s="24" t="s">
        <v>31</v>
      </c>
      <c r="C6" s="362">
        <v>36.213991769547327</v>
      </c>
      <c r="D6" s="220">
        <v>46.296296296296298</v>
      </c>
      <c r="E6" s="220">
        <v>17.489711934156379</v>
      </c>
      <c r="F6" s="340">
        <v>4860</v>
      </c>
      <c r="G6" s="356">
        <v>39.478260869565219</v>
      </c>
      <c r="H6" s="220">
        <v>40.695652173913047</v>
      </c>
      <c r="I6" s="220">
        <v>19.826086956521738</v>
      </c>
      <c r="J6" s="343">
        <v>5740</v>
      </c>
      <c r="K6" s="362">
        <v>39.393939393939391</v>
      </c>
      <c r="L6" s="220">
        <v>39.872408293460929</v>
      </c>
      <c r="M6" s="220">
        <v>20.733652312599681</v>
      </c>
      <c r="N6" s="340">
        <v>6270</v>
      </c>
      <c r="O6" s="362">
        <v>40.688575899843507</v>
      </c>
      <c r="P6" s="220">
        <v>41.158059467918626</v>
      </c>
      <c r="Q6" s="220">
        <v>18.153364632237874</v>
      </c>
      <c r="R6" s="343">
        <v>6380</v>
      </c>
      <c r="S6" s="362">
        <v>47.231833910034602</v>
      </c>
      <c r="T6" s="220">
        <v>35.640138408304502</v>
      </c>
      <c r="U6" s="220">
        <v>17.1280276816609</v>
      </c>
      <c r="V6" s="343">
        <v>5780</v>
      </c>
      <c r="W6" s="497"/>
      <c r="X6" s="497"/>
      <c r="Y6" s="497"/>
      <c r="Z6" s="654"/>
    </row>
    <row r="7" spans="1:27" x14ac:dyDescent="0.35">
      <c r="A7" s="756"/>
      <c r="B7" s="24" t="s">
        <v>32</v>
      </c>
      <c r="C7" s="362">
        <v>13.333333333333334</v>
      </c>
      <c r="D7" s="220">
        <v>40</v>
      </c>
      <c r="E7" s="220">
        <v>46.666666666666664</v>
      </c>
      <c r="F7" s="340">
        <v>290</v>
      </c>
      <c r="G7" s="356">
        <v>15.454545454545453</v>
      </c>
      <c r="H7" s="220">
        <v>50</v>
      </c>
      <c r="I7" s="220">
        <v>34.545454545454547</v>
      </c>
      <c r="J7" s="343">
        <v>1090</v>
      </c>
      <c r="K7" s="362">
        <v>19.2</v>
      </c>
      <c r="L7" s="220">
        <v>54.400000000000006</v>
      </c>
      <c r="M7" s="220">
        <v>26.400000000000002</v>
      </c>
      <c r="N7" s="340">
        <v>1260</v>
      </c>
      <c r="O7" s="362">
        <v>15.686274509803921</v>
      </c>
      <c r="P7" s="220">
        <v>54.248366013071895</v>
      </c>
      <c r="Q7" s="220">
        <v>30.065359477124183</v>
      </c>
      <c r="R7" s="343">
        <v>1530</v>
      </c>
      <c r="S7" s="362">
        <v>16.964285714285715</v>
      </c>
      <c r="T7" s="220">
        <v>51.785714285714292</v>
      </c>
      <c r="U7" s="220">
        <v>31.25</v>
      </c>
      <c r="V7" s="343">
        <v>1130</v>
      </c>
      <c r="W7" s="497"/>
      <c r="X7" s="497"/>
      <c r="Y7" s="497"/>
      <c r="Z7" s="654"/>
    </row>
    <row r="8" spans="1:27" x14ac:dyDescent="0.35">
      <c r="A8" s="756"/>
      <c r="B8" s="24" t="s">
        <v>33</v>
      </c>
      <c r="C8" s="362">
        <v>27.27272727272727</v>
      </c>
      <c r="D8" s="220">
        <v>59.090909090909093</v>
      </c>
      <c r="E8" s="220">
        <v>13.636363636363635</v>
      </c>
      <c r="F8" s="340">
        <v>220</v>
      </c>
      <c r="G8" s="356">
        <v>20</v>
      </c>
      <c r="H8" s="220">
        <v>58.095238095238102</v>
      </c>
      <c r="I8" s="220">
        <v>21.904761904761905</v>
      </c>
      <c r="J8" s="343">
        <v>1060</v>
      </c>
      <c r="K8" s="362">
        <v>19.117647058823529</v>
      </c>
      <c r="L8" s="220">
        <v>58.333333333333336</v>
      </c>
      <c r="M8" s="220">
        <v>22.549019607843139</v>
      </c>
      <c r="N8" s="340">
        <v>2050</v>
      </c>
      <c r="O8" s="362">
        <v>17.518248175182482</v>
      </c>
      <c r="P8" s="220">
        <v>54.379562043795616</v>
      </c>
      <c r="Q8" s="220">
        <v>28.102189781021895</v>
      </c>
      <c r="R8" s="343">
        <v>2730</v>
      </c>
      <c r="S8" s="362">
        <v>12.389380530973451</v>
      </c>
      <c r="T8" s="220">
        <v>58.407079646017699</v>
      </c>
      <c r="U8" s="220">
        <v>29.20353982300885</v>
      </c>
      <c r="V8" s="343">
        <v>2250</v>
      </c>
      <c r="W8" s="497"/>
      <c r="X8" s="497"/>
      <c r="Y8" s="497"/>
      <c r="Z8" s="654"/>
    </row>
    <row r="9" spans="1:27" x14ac:dyDescent="0.35">
      <c r="A9" s="756"/>
      <c r="B9" s="28" t="s">
        <v>10</v>
      </c>
      <c r="C9" s="364">
        <v>51.720886374351714</v>
      </c>
      <c r="D9" s="221">
        <v>31.353135313531354</v>
      </c>
      <c r="E9" s="221">
        <v>16.925978312116925</v>
      </c>
      <c r="F9" s="341">
        <v>21210</v>
      </c>
      <c r="G9" s="358">
        <v>52.183502426113805</v>
      </c>
      <c r="H9" s="221">
        <v>31.715924128804591</v>
      </c>
      <c r="I9" s="221">
        <v>16.100573445081608</v>
      </c>
      <c r="J9" s="344">
        <v>22660</v>
      </c>
      <c r="K9" s="364">
        <v>48.956946293830448</v>
      </c>
      <c r="L9" s="221">
        <v>33.865956502441193</v>
      </c>
      <c r="M9" s="221">
        <v>17.177097203728362</v>
      </c>
      <c r="N9" s="341">
        <v>22530</v>
      </c>
      <c r="O9" s="364">
        <v>47.675478577939835</v>
      </c>
      <c r="P9" s="221">
        <v>35.414767547857792</v>
      </c>
      <c r="Q9" s="221">
        <v>16.909753874202373</v>
      </c>
      <c r="R9" s="344">
        <v>21920</v>
      </c>
      <c r="S9" s="364">
        <v>50.050100200400806</v>
      </c>
      <c r="T9" s="221">
        <v>34.619238476953903</v>
      </c>
      <c r="U9" s="221">
        <v>15.330661322645289</v>
      </c>
      <c r="V9" s="344">
        <v>19960</v>
      </c>
      <c r="W9" s="413"/>
      <c r="X9" s="413"/>
      <c r="Y9" s="413"/>
      <c r="Z9" s="142"/>
    </row>
    <row r="10" spans="1:27" ht="14.5" customHeight="1" x14ac:dyDescent="0.35">
      <c r="A10" s="758" t="s">
        <v>59</v>
      </c>
      <c r="B10" s="115" t="s">
        <v>30</v>
      </c>
      <c r="C10" s="366">
        <v>33.607907742998357</v>
      </c>
      <c r="D10" s="367">
        <v>24.405742527653565</v>
      </c>
      <c r="E10" s="367">
        <v>41.986349729348085</v>
      </c>
      <c r="F10" s="351">
        <v>42490</v>
      </c>
      <c r="G10" s="366">
        <v>37.463343108504397</v>
      </c>
      <c r="H10" s="367">
        <v>27.639296187683282</v>
      </c>
      <c r="I10" s="367">
        <v>34.897360703812318</v>
      </c>
      <c r="J10" s="97">
        <v>27280</v>
      </c>
      <c r="K10" s="366">
        <v>37.765505522514871</v>
      </c>
      <c r="L10" s="367">
        <v>24.638912489379781</v>
      </c>
      <c r="M10" s="367">
        <v>37.595581988105351</v>
      </c>
      <c r="N10" s="351">
        <v>23550</v>
      </c>
      <c r="O10" s="366">
        <v>35.232558139534888</v>
      </c>
      <c r="P10" s="367">
        <v>24.825581395348838</v>
      </c>
      <c r="Q10" s="367">
        <v>39.941860465116278</v>
      </c>
      <c r="R10" s="97">
        <v>17190</v>
      </c>
      <c r="S10" s="366">
        <v>24.150943396226417</v>
      </c>
      <c r="T10" s="367">
        <v>28.60377358490566</v>
      </c>
      <c r="U10" s="367">
        <v>47.245283018867923</v>
      </c>
      <c r="V10" s="350">
        <v>13250</v>
      </c>
      <c r="W10" s="367"/>
      <c r="X10" s="367"/>
      <c r="Y10" s="367"/>
      <c r="Z10" s="350"/>
    </row>
    <row r="11" spans="1:27" x14ac:dyDescent="0.35">
      <c r="A11" s="758"/>
      <c r="B11" s="115" t="s">
        <v>31</v>
      </c>
      <c r="C11" s="366">
        <v>40.145293746051806</v>
      </c>
      <c r="D11" s="367">
        <v>40.113708149084019</v>
      </c>
      <c r="E11" s="367">
        <v>19.740998104864182</v>
      </c>
      <c r="F11" s="351">
        <v>31650</v>
      </c>
      <c r="G11" s="366">
        <v>43.636930754834687</v>
      </c>
      <c r="H11" s="367">
        <v>40.174672489082965</v>
      </c>
      <c r="I11" s="367">
        <v>16.188396756082348</v>
      </c>
      <c r="J11" s="97">
        <v>32060</v>
      </c>
      <c r="K11" s="366">
        <v>44.079542030732149</v>
      </c>
      <c r="L11" s="367">
        <v>39.620367580596564</v>
      </c>
      <c r="M11" s="367">
        <v>16.300090388671286</v>
      </c>
      <c r="N11" s="351">
        <v>33170</v>
      </c>
      <c r="O11" s="366">
        <v>43.349593495934954</v>
      </c>
      <c r="P11" s="367">
        <v>37.886178861788615</v>
      </c>
      <c r="Q11" s="367">
        <v>18.764227642276424</v>
      </c>
      <c r="R11" s="97">
        <v>30740</v>
      </c>
      <c r="S11" s="366">
        <v>41.959910913140313</v>
      </c>
      <c r="T11" s="367">
        <v>38.084632516703785</v>
      </c>
      <c r="U11" s="367">
        <v>19.955456570155903</v>
      </c>
      <c r="V11" s="350">
        <v>22440</v>
      </c>
      <c r="W11" s="367"/>
      <c r="X11" s="367"/>
      <c r="Y11" s="367"/>
      <c r="Z11" s="350"/>
    </row>
    <row r="12" spans="1:27" x14ac:dyDescent="0.35">
      <c r="A12" s="758"/>
      <c r="B12" s="115" t="s">
        <v>32</v>
      </c>
      <c r="C12" s="366">
        <v>25.454545454545453</v>
      </c>
      <c r="D12" s="367">
        <v>61.818181818181813</v>
      </c>
      <c r="E12" s="367">
        <v>12.727272727272727</v>
      </c>
      <c r="F12" s="351">
        <v>570</v>
      </c>
      <c r="G12" s="366">
        <v>17.647058823529413</v>
      </c>
      <c r="H12" s="367">
        <v>53.67647058823529</v>
      </c>
      <c r="I12" s="367">
        <v>28.676470588235293</v>
      </c>
      <c r="J12" s="97">
        <v>1350</v>
      </c>
      <c r="K12" s="366">
        <v>12.56544502617801</v>
      </c>
      <c r="L12" s="367">
        <v>48.691099476439788</v>
      </c>
      <c r="M12" s="367">
        <v>38.7434554973822</v>
      </c>
      <c r="N12" s="351">
        <v>1900</v>
      </c>
      <c r="O12" s="366">
        <v>7.7272727272727266</v>
      </c>
      <c r="P12" s="367">
        <v>44.090909090909093</v>
      </c>
      <c r="Q12" s="367">
        <v>48.18181818181818</v>
      </c>
      <c r="R12" s="97">
        <v>2210</v>
      </c>
      <c r="S12" s="366">
        <v>7.6923076923076925</v>
      </c>
      <c r="T12" s="367">
        <v>32.126696832579185</v>
      </c>
      <c r="U12" s="367">
        <v>60.180995475113122</v>
      </c>
      <c r="V12" s="350">
        <v>2210</v>
      </c>
      <c r="W12" s="367"/>
      <c r="X12" s="367"/>
      <c r="Y12" s="367"/>
      <c r="Z12" s="350"/>
    </row>
    <row r="13" spans="1:27" x14ac:dyDescent="0.35">
      <c r="A13" s="758"/>
      <c r="B13" s="115" t="s">
        <v>33</v>
      </c>
      <c r="C13" s="366">
        <v>43.75</v>
      </c>
      <c r="D13" s="367">
        <v>40.625</v>
      </c>
      <c r="E13" s="367">
        <v>15.625</v>
      </c>
      <c r="F13" s="351">
        <v>320</v>
      </c>
      <c r="G13" s="366">
        <v>34.722222222222221</v>
      </c>
      <c r="H13" s="367">
        <v>50</v>
      </c>
      <c r="I13" s="367">
        <v>15.277777777777779</v>
      </c>
      <c r="J13" s="97">
        <v>720</v>
      </c>
      <c r="K13" s="366">
        <v>25.925925925925924</v>
      </c>
      <c r="L13" s="367">
        <v>51.851851851851848</v>
      </c>
      <c r="M13" s="367">
        <v>22.222222222222221</v>
      </c>
      <c r="N13" s="351">
        <v>1350</v>
      </c>
      <c r="O13" s="366">
        <v>21.50537634408602</v>
      </c>
      <c r="P13" s="367">
        <v>52.1505376344086</v>
      </c>
      <c r="Q13" s="367">
        <v>26.344086021505376</v>
      </c>
      <c r="R13" s="97">
        <v>1860</v>
      </c>
      <c r="S13" s="366">
        <v>18.633540372670808</v>
      </c>
      <c r="T13" s="367">
        <v>51.552795031055901</v>
      </c>
      <c r="U13" s="367">
        <v>29.813664596273291</v>
      </c>
      <c r="V13" s="350">
        <v>1610</v>
      </c>
      <c r="W13" s="367"/>
      <c r="X13" s="367"/>
      <c r="Y13" s="367"/>
      <c r="Z13" s="350"/>
    </row>
    <row r="14" spans="1:27" x14ac:dyDescent="0.35">
      <c r="A14" s="758"/>
      <c r="B14" s="116" t="s">
        <v>10</v>
      </c>
      <c r="C14" s="369">
        <v>36.35030658491069</v>
      </c>
      <c r="D14" s="370">
        <v>31.378299120234605</v>
      </c>
      <c r="E14" s="370">
        <v>32.271394294854701</v>
      </c>
      <c r="F14" s="353">
        <v>75020</v>
      </c>
      <c r="G14" s="369">
        <v>40.211726384364823</v>
      </c>
      <c r="H14" s="370">
        <v>35.048859934853418</v>
      </c>
      <c r="I14" s="370">
        <v>24.739413680781759</v>
      </c>
      <c r="J14" s="98">
        <v>61400</v>
      </c>
      <c r="K14" s="369">
        <v>40.203435050858758</v>
      </c>
      <c r="L14" s="370">
        <v>34.283808570952139</v>
      </c>
      <c r="M14" s="370">
        <v>25.512756378189096</v>
      </c>
      <c r="N14" s="353">
        <v>59970</v>
      </c>
      <c r="O14" s="369">
        <v>38.377235147087099</v>
      </c>
      <c r="P14" s="370">
        <v>34.339550086521825</v>
      </c>
      <c r="Q14" s="370">
        <v>27.28321476639108</v>
      </c>
      <c r="R14" s="98">
        <v>52000</v>
      </c>
      <c r="S14" s="369">
        <v>33.122469635627532</v>
      </c>
      <c r="T14" s="370">
        <v>35.121457489878544</v>
      </c>
      <c r="U14" s="370">
        <v>31.756072874493928</v>
      </c>
      <c r="V14" s="352">
        <v>39510</v>
      </c>
      <c r="W14" s="370"/>
      <c r="X14" s="370"/>
      <c r="Y14" s="370"/>
      <c r="Z14" s="352"/>
    </row>
    <row r="15" spans="1:27" ht="14.5" customHeight="1" x14ac:dyDescent="0.35">
      <c r="A15" s="756" t="s">
        <v>16</v>
      </c>
      <c r="B15" s="24" t="s">
        <v>30</v>
      </c>
      <c r="C15" s="362">
        <v>20.66115702479339</v>
      </c>
      <c r="D15" s="220">
        <v>29.476584022038566</v>
      </c>
      <c r="E15" s="220">
        <v>49.862258953168045</v>
      </c>
      <c r="F15" s="340">
        <v>3630</v>
      </c>
      <c r="G15" s="362">
        <v>15.649867374005305</v>
      </c>
      <c r="H15" s="220">
        <v>33.687002652519894</v>
      </c>
      <c r="I15" s="220">
        <v>50.663129973474796</v>
      </c>
      <c r="J15" s="343">
        <v>3750</v>
      </c>
      <c r="K15" s="362">
        <v>10.526315789473683</v>
      </c>
      <c r="L15" s="220">
        <v>32.832080200501252</v>
      </c>
      <c r="M15" s="220">
        <v>56.641604010025063</v>
      </c>
      <c r="N15" s="340">
        <v>3980</v>
      </c>
      <c r="O15" s="362">
        <v>10.097719869706841</v>
      </c>
      <c r="P15" s="220">
        <v>33.876221498371336</v>
      </c>
      <c r="Q15" s="220">
        <v>56.026058631921828</v>
      </c>
      <c r="R15" s="343">
        <v>3060</v>
      </c>
      <c r="S15" s="362">
        <v>0</v>
      </c>
      <c r="T15" s="220">
        <v>40</v>
      </c>
      <c r="U15" s="220">
        <v>60</v>
      </c>
      <c r="V15" s="343">
        <v>40</v>
      </c>
      <c r="W15" s="497"/>
      <c r="X15" s="497"/>
      <c r="Y15" s="497"/>
      <c r="Z15" s="654"/>
    </row>
    <row r="16" spans="1:27" x14ac:dyDescent="0.35">
      <c r="A16" s="756"/>
      <c r="B16" s="24" t="s">
        <v>31</v>
      </c>
      <c r="C16" s="362">
        <v>43.067226890756302</v>
      </c>
      <c r="D16" s="220">
        <v>39.705882352941174</v>
      </c>
      <c r="E16" s="220">
        <v>17.22689075630252</v>
      </c>
      <c r="F16" s="340">
        <v>9520</v>
      </c>
      <c r="G16" s="362">
        <v>34.469696969696969</v>
      </c>
      <c r="H16" s="220">
        <v>45.265151515151516</v>
      </c>
      <c r="I16" s="220">
        <v>20.265151515151516</v>
      </c>
      <c r="J16" s="343">
        <v>10560</v>
      </c>
      <c r="K16" s="362">
        <v>30.091743119266056</v>
      </c>
      <c r="L16" s="220">
        <v>48.165137614678898</v>
      </c>
      <c r="M16" s="220">
        <v>21.743119266055047</v>
      </c>
      <c r="N16" s="340">
        <v>10910</v>
      </c>
      <c r="O16" s="362">
        <v>27.377892030848329</v>
      </c>
      <c r="P16" s="220">
        <v>44.858611825192803</v>
      </c>
      <c r="Q16" s="220">
        <v>27.763496143958871</v>
      </c>
      <c r="R16" s="343">
        <v>7770</v>
      </c>
      <c r="S16" s="362">
        <v>21.568627450980394</v>
      </c>
      <c r="T16" s="220">
        <v>49.782135076252729</v>
      </c>
      <c r="U16" s="220">
        <v>28.649237472766885</v>
      </c>
      <c r="V16" s="343">
        <v>9180</v>
      </c>
      <c r="W16" s="497"/>
      <c r="X16" s="497"/>
      <c r="Y16" s="497"/>
      <c r="Z16" s="654"/>
    </row>
    <row r="17" spans="1:26" x14ac:dyDescent="0.35">
      <c r="A17" s="756"/>
      <c r="B17" s="24" t="s">
        <v>32</v>
      </c>
      <c r="C17" s="362">
        <v>27.624309392265197</v>
      </c>
      <c r="D17" s="220">
        <v>61.325966850828728</v>
      </c>
      <c r="E17" s="220">
        <v>11.049723756906078</v>
      </c>
      <c r="F17" s="340">
        <v>1810</v>
      </c>
      <c r="G17" s="362">
        <v>17.132867132867133</v>
      </c>
      <c r="H17" s="220">
        <v>45.104895104895107</v>
      </c>
      <c r="I17" s="220">
        <v>37.76223776223776</v>
      </c>
      <c r="J17" s="343">
        <v>2860</v>
      </c>
      <c r="K17" s="362">
        <v>11.086474501108649</v>
      </c>
      <c r="L17" s="220">
        <v>37.028824833702885</v>
      </c>
      <c r="M17" s="220">
        <v>51.884700665188468</v>
      </c>
      <c r="N17" s="340">
        <v>4510</v>
      </c>
      <c r="O17" s="362">
        <v>8.2191780821917799</v>
      </c>
      <c r="P17" s="220">
        <v>30.724070450097845</v>
      </c>
      <c r="Q17" s="220">
        <v>61.05675146771037</v>
      </c>
      <c r="R17" s="343">
        <v>5110</v>
      </c>
      <c r="S17" s="362">
        <v>5.8997050147492622</v>
      </c>
      <c r="T17" s="220">
        <v>26.843657817109147</v>
      </c>
      <c r="U17" s="220">
        <v>67.256637168141594</v>
      </c>
      <c r="V17" s="343">
        <v>6780</v>
      </c>
      <c r="W17" s="497"/>
      <c r="X17" s="497"/>
      <c r="Y17" s="497"/>
      <c r="Z17" s="654"/>
    </row>
    <row r="18" spans="1:26" x14ac:dyDescent="0.35">
      <c r="A18" s="756"/>
      <c r="B18" s="24" t="s">
        <v>33</v>
      </c>
      <c r="C18" s="362">
        <v>30.76923076923077</v>
      </c>
      <c r="D18" s="220">
        <v>59.615384615384613</v>
      </c>
      <c r="E18" s="220">
        <v>9.6153846153846168</v>
      </c>
      <c r="F18" s="340">
        <v>520</v>
      </c>
      <c r="G18" s="362">
        <v>24.427480916030532</v>
      </c>
      <c r="H18" s="220">
        <v>53.435114503816791</v>
      </c>
      <c r="I18" s="220">
        <v>22.137404580152673</v>
      </c>
      <c r="J18" s="343">
        <v>1310</v>
      </c>
      <c r="K18" s="362">
        <v>27.485380116959064</v>
      </c>
      <c r="L18" s="220">
        <v>45.614035087719294</v>
      </c>
      <c r="M18" s="220">
        <v>26.900584795321635</v>
      </c>
      <c r="N18" s="340">
        <v>1710</v>
      </c>
      <c r="O18" s="362">
        <v>22.608695652173914</v>
      </c>
      <c r="P18" s="220">
        <v>42.608695652173914</v>
      </c>
      <c r="Q18" s="220">
        <v>34.782608695652172</v>
      </c>
      <c r="R18" s="343">
        <v>2290</v>
      </c>
      <c r="S18" s="362">
        <v>23.01255230125523</v>
      </c>
      <c r="T18" s="220">
        <v>34.728033472803347</v>
      </c>
      <c r="U18" s="220">
        <v>42.25941422594142</v>
      </c>
      <c r="V18" s="343">
        <v>2400</v>
      </c>
      <c r="W18" s="497"/>
      <c r="X18" s="497"/>
      <c r="Y18" s="497"/>
      <c r="Z18" s="654"/>
    </row>
    <row r="19" spans="1:26" x14ac:dyDescent="0.35">
      <c r="A19" s="756"/>
      <c r="B19" s="28" t="s">
        <v>10</v>
      </c>
      <c r="C19" s="364">
        <v>35.617323852617972</v>
      </c>
      <c r="D19" s="221">
        <v>40.530058177116999</v>
      </c>
      <c r="E19" s="221">
        <v>23.85261797026503</v>
      </c>
      <c r="F19" s="341">
        <v>15470</v>
      </c>
      <c r="G19" s="364">
        <v>27.179209528965892</v>
      </c>
      <c r="H19" s="221">
        <v>43.475906876015159</v>
      </c>
      <c r="I19" s="221">
        <v>29.344883595018949</v>
      </c>
      <c r="J19" s="344">
        <v>18480</v>
      </c>
      <c r="K19" s="364">
        <v>22.122216958787305</v>
      </c>
      <c r="L19" s="221">
        <v>42.681193747039323</v>
      </c>
      <c r="M19" s="221">
        <v>35.196589294173378</v>
      </c>
      <c r="N19" s="341">
        <v>21110</v>
      </c>
      <c r="O19" s="364">
        <v>18.376302797586398</v>
      </c>
      <c r="P19" s="221">
        <v>38.837081733406478</v>
      </c>
      <c r="Q19" s="221">
        <v>42.786615469007131</v>
      </c>
      <c r="R19" s="344">
        <v>18230</v>
      </c>
      <c r="S19" s="364">
        <v>15.915263443780553</v>
      </c>
      <c r="T19" s="221">
        <v>39.272134709397065</v>
      </c>
      <c r="U19" s="221">
        <v>44.812601846822382</v>
      </c>
      <c r="V19" s="344">
        <v>18400</v>
      </c>
      <c r="W19" s="413"/>
      <c r="X19" s="413"/>
      <c r="Y19" s="413"/>
      <c r="Z19" s="142"/>
    </row>
    <row r="20" spans="1:26" x14ac:dyDescent="0.35">
      <c r="A20" s="755" t="s">
        <v>38</v>
      </c>
      <c r="B20" s="115" t="s">
        <v>30</v>
      </c>
      <c r="C20" s="366">
        <v>38.970469582055834</v>
      </c>
      <c r="D20" s="367">
        <v>25.157334193964822</v>
      </c>
      <c r="E20" s="367">
        <v>35.872196223979344</v>
      </c>
      <c r="F20" s="351">
        <v>61960</v>
      </c>
      <c r="G20" s="366">
        <v>43.595897883482436</v>
      </c>
      <c r="H20" s="367">
        <v>27.274710888064586</v>
      </c>
      <c r="I20" s="367">
        <v>29.129391228452977</v>
      </c>
      <c r="J20" s="97">
        <v>45800</v>
      </c>
      <c r="K20" s="366">
        <v>42.603111879476415</v>
      </c>
      <c r="L20" s="367">
        <v>25.586564583847863</v>
      </c>
      <c r="M20" s="367">
        <v>31.810323536675721</v>
      </c>
      <c r="N20" s="351">
        <v>40490</v>
      </c>
      <c r="O20" s="366">
        <v>42.752933713923248</v>
      </c>
      <c r="P20" s="367">
        <v>25.816682524579765</v>
      </c>
      <c r="Q20" s="367">
        <v>31.430383761496987</v>
      </c>
      <c r="R20" s="97">
        <v>31530</v>
      </c>
      <c r="S20" s="366">
        <v>41.393612608875983</v>
      </c>
      <c r="T20" s="367">
        <v>28.038158440481126</v>
      </c>
      <c r="U20" s="367">
        <v>30.56822895064289</v>
      </c>
      <c r="V20" s="350">
        <v>24100</v>
      </c>
      <c r="W20" s="367"/>
      <c r="X20" s="367"/>
      <c r="Y20" s="367"/>
      <c r="Z20" s="350"/>
    </row>
    <row r="21" spans="1:26" x14ac:dyDescent="0.35">
      <c r="A21" s="755"/>
      <c r="B21" s="115" t="s">
        <v>31</v>
      </c>
      <c r="C21" s="366">
        <v>40.334491746307563</v>
      </c>
      <c r="D21" s="367">
        <v>40.682015638575152</v>
      </c>
      <c r="E21" s="367">
        <v>18.983492615117289</v>
      </c>
      <c r="F21" s="351">
        <v>46030</v>
      </c>
      <c r="G21" s="366">
        <v>41.141203225139549</v>
      </c>
      <c r="H21" s="367">
        <v>41.347942939838745</v>
      </c>
      <c r="I21" s="367">
        <v>17.51085383502171</v>
      </c>
      <c r="J21" s="97">
        <v>48360</v>
      </c>
      <c r="K21" s="366">
        <v>40.468625893566326</v>
      </c>
      <c r="L21" s="367">
        <v>41.501191421763309</v>
      </c>
      <c r="M21" s="367">
        <v>18.030182684670372</v>
      </c>
      <c r="N21" s="351">
        <v>50350</v>
      </c>
      <c r="O21" s="366">
        <v>40.204808548530721</v>
      </c>
      <c r="P21" s="367">
        <v>39.559216384683879</v>
      </c>
      <c r="Q21" s="367">
        <v>20.235975066785397</v>
      </c>
      <c r="R21" s="97">
        <v>44890</v>
      </c>
      <c r="S21" s="366">
        <v>37.770649558941457</v>
      </c>
      <c r="T21" s="367">
        <v>40.577385725741784</v>
      </c>
      <c r="U21" s="367">
        <v>21.651964715316758</v>
      </c>
      <c r="V21" s="350">
        <v>37400</v>
      </c>
      <c r="W21" s="367"/>
      <c r="X21" s="367"/>
      <c r="Y21" s="367"/>
      <c r="Z21" s="350"/>
    </row>
    <row r="22" spans="1:26" x14ac:dyDescent="0.35">
      <c r="A22" s="755"/>
      <c r="B22" s="115" t="s">
        <v>32</v>
      </c>
      <c r="C22" s="366">
        <v>25.563909774436087</v>
      </c>
      <c r="D22" s="367">
        <v>59.022556390977442</v>
      </c>
      <c r="E22" s="367">
        <v>15.413533834586465</v>
      </c>
      <c r="F22" s="351">
        <v>2670</v>
      </c>
      <c r="G22" s="366">
        <v>16.917293233082706</v>
      </c>
      <c r="H22" s="367">
        <v>48.308270676691727</v>
      </c>
      <c r="I22" s="367">
        <v>34.774436090225564</v>
      </c>
      <c r="J22" s="97">
        <v>5300</v>
      </c>
      <c r="K22" s="366">
        <v>12.777053455019557</v>
      </c>
      <c r="L22" s="367">
        <v>42.764015645371579</v>
      </c>
      <c r="M22" s="367">
        <v>44.458930899608866</v>
      </c>
      <c r="N22" s="351">
        <v>7670</v>
      </c>
      <c r="O22" s="366">
        <v>9.3891402714932131</v>
      </c>
      <c r="P22" s="367">
        <v>38.122171945701353</v>
      </c>
      <c r="Q22" s="367">
        <v>52.488687782805435</v>
      </c>
      <c r="R22" s="97">
        <v>8850</v>
      </c>
      <c r="S22" s="366">
        <v>7.5173095944609303</v>
      </c>
      <c r="T22" s="367">
        <v>30.761622156280911</v>
      </c>
      <c r="U22" s="367">
        <v>61.72106824925816</v>
      </c>
      <c r="V22" s="350">
        <v>10120</v>
      </c>
      <c r="W22" s="367"/>
      <c r="X22" s="367"/>
      <c r="Y22" s="367"/>
      <c r="Z22" s="350"/>
    </row>
    <row r="23" spans="1:26" x14ac:dyDescent="0.35">
      <c r="A23" s="755"/>
      <c r="B23" s="115" t="s">
        <v>33</v>
      </c>
      <c r="C23" s="366">
        <v>33.962264150943398</v>
      </c>
      <c r="D23" s="367">
        <v>53.773584905660378</v>
      </c>
      <c r="E23" s="367">
        <v>12.264150943396226</v>
      </c>
      <c r="F23" s="351">
        <v>1060</v>
      </c>
      <c r="G23" s="366">
        <v>25.324675324675322</v>
      </c>
      <c r="H23" s="367">
        <v>54.220779220779228</v>
      </c>
      <c r="I23" s="367">
        <v>20.454545454545457</v>
      </c>
      <c r="J23" s="97">
        <v>3090</v>
      </c>
      <c r="K23" s="366">
        <v>23.725490196078429</v>
      </c>
      <c r="L23" s="367">
        <v>52.352941176470594</v>
      </c>
      <c r="M23" s="367">
        <v>23.921568627450981</v>
      </c>
      <c r="N23" s="351">
        <v>5110</v>
      </c>
      <c r="O23" s="366">
        <v>20.289855072463769</v>
      </c>
      <c r="P23" s="367">
        <v>49.855072463768117</v>
      </c>
      <c r="Q23" s="367">
        <v>29.855072463768117</v>
      </c>
      <c r="R23" s="97">
        <v>6880</v>
      </c>
      <c r="S23" s="366">
        <v>18.051118210862622</v>
      </c>
      <c r="T23" s="367">
        <v>47.6038338658147</v>
      </c>
      <c r="U23" s="367">
        <v>34.345047923322689</v>
      </c>
      <c r="V23" s="350">
        <v>6260</v>
      </c>
      <c r="W23" s="367"/>
      <c r="X23" s="367"/>
      <c r="Y23" s="367"/>
      <c r="Z23" s="350"/>
    </row>
    <row r="24" spans="1:26" x14ac:dyDescent="0.35">
      <c r="A24" s="755"/>
      <c r="B24" s="116" t="s">
        <v>10</v>
      </c>
      <c r="C24" s="369">
        <v>39.167412712623097</v>
      </c>
      <c r="D24" s="370">
        <v>32.641002685765443</v>
      </c>
      <c r="E24" s="370">
        <v>28.191584601611456</v>
      </c>
      <c r="F24" s="353">
        <v>111700</v>
      </c>
      <c r="G24" s="369">
        <v>40.511020089721086</v>
      </c>
      <c r="H24" s="370">
        <v>35.829920031207337</v>
      </c>
      <c r="I24" s="370">
        <v>23.659059879071581</v>
      </c>
      <c r="J24" s="98">
        <v>102540</v>
      </c>
      <c r="K24" s="369">
        <v>38.422932149406428</v>
      </c>
      <c r="L24" s="370">
        <v>35.903870282791232</v>
      </c>
      <c r="M24" s="370">
        <v>25.673197567802337</v>
      </c>
      <c r="N24" s="353">
        <v>103610</v>
      </c>
      <c r="O24" s="369">
        <v>36.634844868735087</v>
      </c>
      <c r="P24" s="370">
        <v>35.484920807116509</v>
      </c>
      <c r="Q24" s="370">
        <v>27.880234324148407</v>
      </c>
      <c r="R24" s="98">
        <v>92150</v>
      </c>
      <c r="S24" s="369">
        <v>33.393246886634998</v>
      </c>
      <c r="T24" s="370">
        <v>35.973809218128125</v>
      </c>
      <c r="U24" s="370">
        <v>30.632943895236874</v>
      </c>
      <c r="V24" s="352">
        <v>77870</v>
      </c>
      <c r="W24" s="370"/>
      <c r="X24" s="370"/>
      <c r="Y24" s="370"/>
      <c r="Z24" s="352"/>
    </row>
    <row r="25" spans="1:26" x14ac:dyDescent="0.35">
      <c r="A25" s="756" t="s">
        <v>46</v>
      </c>
      <c r="B25" s="24" t="s">
        <v>30</v>
      </c>
      <c r="C25" s="362">
        <v>21.329555802893857</v>
      </c>
      <c r="D25" s="220">
        <v>31.969037741576443</v>
      </c>
      <c r="E25" s="220">
        <v>46.7014064555297</v>
      </c>
      <c r="F25" s="340">
        <v>260650</v>
      </c>
      <c r="G25" s="362">
        <v>24.58040064970222</v>
      </c>
      <c r="H25" s="220">
        <v>32.677615352222823</v>
      </c>
      <c r="I25" s="220">
        <v>42.741983998074957</v>
      </c>
      <c r="J25" s="343">
        <v>161390</v>
      </c>
      <c r="K25" s="362">
        <v>22.405997825216048</v>
      </c>
      <c r="L25" s="220">
        <v>32.135294454300919</v>
      </c>
      <c r="M25" s="220">
        <v>45.458707720483034</v>
      </c>
      <c r="N25" s="340">
        <v>143590</v>
      </c>
      <c r="O25" s="362">
        <v>23.400780972665956</v>
      </c>
      <c r="P25" s="220">
        <v>31.927582534611286</v>
      </c>
      <c r="Q25" s="220">
        <v>44.671636492722754</v>
      </c>
      <c r="R25" s="343">
        <v>99220</v>
      </c>
      <c r="S25" s="362">
        <v>21.510578381110548</v>
      </c>
      <c r="T25" s="220">
        <v>32.933785832912122</v>
      </c>
      <c r="U25" s="220">
        <v>45.55563578597733</v>
      </c>
      <c r="V25" s="343">
        <v>84150</v>
      </c>
      <c r="W25" s="497"/>
      <c r="X25" s="497"/>
      <c r="Y25" s="497"/>
      <c r="Z25" s="654"/>
    </row>
    <row r="26" spans="1:26" x14ac:dyDescent="0.35">
      <c r="A26" s="756"/>
      <c r="B26" s="24" t="s">
        <v>31</v>
      </c>
      <c r="C26" s="362">
        <v>24.705882352941178</v>
      </c>
      <c r="D26" s="220">
        <v>44.705882352941181</v>
      </c>
      <c r="E26" s="220">
        <v>30.588235294117649</v>
      </c>
      <c r="F26" s="340">
        <v>197660</v>
      </c>
      <c r="G26" s="362">
        <v>9.9356025758969633</v>
      </c>
      <c r="H26" s="220">
        <v>47.194112235510573</v>
      </c>
      <c r="I26" s="220">
        <v>42.870285188592455</v>
      </c>
      <c r="J26" s="343">
        <v>166220</v>
      </c>
      <c r="K26" s="362">
        <v>8.362989323843415</v>
      </c>
      <c r="L26" s="220">
        <v>40.435943060498218</v>
      </c>
      <c r="M26" s="220">
        <v>51.20106761565836</v>
      </c>
      <c r="N26" s="340">
        <v>174730</v>
      </c>
      <c r="O26" s="362">
        <v>7.3186741056777151</v>
      </c>
      <c r="P26" s="220">
        <v>38.20150968165408</v>
      </c>
      <c r="Q26" s="220">
        <v>54.479816212668197</v>
      </c>
      <c r="R26" s="343">
        <v>140840</v>
      </c>
      <c r="S26" s="362">
        <v>4.9464558898521167</v>
      </c>
      <c r="T26" s="220">
        <v>33.350331463539014</v>
      </c>
      <c r="U26" s="220">
        <v>61.703212646608876</v>
      </c>
      <c r="V26" s="343">
        <v>138490</v>
      </c>
      <c r="W26" s="497"/>
      <c r="X26" s="497"/>
      <c r="Y26" s="497"/>
      <c r="Z26" s="654"/>
    </row>
    <row r="27" spans="1:26" x14ac:dyDescent="0.35">
      <c r="A27" s="756"/>
      <c r="B27" s="24" t="s">
        <v>32</v>
      </c>
      <c r="C27" s="362">
        <v>30.11585974065833</v>
      </c>
      <c r="D27" s="220">
        <v>27.39584132586511</v>
      </c>
      <c r="E27" s="220">
        <v>42.488298933476557</v>
      </c>
      <c r="F27" s="340">
        <v>34880</v>
      </c>
      <c r="G27" s="362">
        <v>38.804213135068153</v>
      </c>
      <c r="H27" s="220">
        <v>28.116480793060717</v>
      </c>
      <c r="I27" s="220">
        <v>33.07930607187113</v>
      </c>
      <c r="J27" s="343">
        <v>37280</v>
      </c>
      <c r="K27" s="362">
        <v>37.994428969359333</v>
      </c>
      <c r="L27" s="220">
        <v>27.500000000000004</v>
      </c>
      <c r="M27" s="220">
        <v>34.505571030640667</v>
      </c>
      <c r="N27" s="340">
        <v>52580</v>
      </c>
      <c r="O27" s="362">
        <v>39.397298931667002</v>
      </c>
      <c r="P27" s="220">
        <v>27.655714573674661</v>
      </c>
      <c r="Q27" s="220">
        <v>32.94698649465834</v>
      </c>
      <c r="R27" s="343">
        <v>52010</v>
      </c>
      <c r="S27" s="362">
        <v>37.687188019966719</v>
      </c>
      <c r="T27" s="220">
        <v>29.070596624673161</v>
      </c>
      <c r="U27" s="220">
        <v>33.242215355360116</v>
      </c>
      <c r="V27" s="343">
        <v>59610</v>
      </c>
      <c r="W27" s="497"/>
      <c r="X27" s="497"/>
      <c r="Y27" s="497"/>
      <c r="Z27" s="654"/>
    </row>
    <row r="28" spans="1:26" x14ac:dyDescent="0.35">
      <c r="A28" s="756"/>
      <c r="B28" s="24" t="s">
        <v>33</v>
      </c>
      <c r="C28" s="362">
        <v>4.7632711621233854</v>
      </c>
      <c r="D28" s="220">
        <v>19.598278335724533</v>
      </c>
      <c r="E28" s="220">
        <v>75.638450502152082</v>
      </c>
      <c r="F28" s="340">
        <v>1700</v>
      </c>
      <c r="G28" s="362">
        <v>5.4438187181550006</v>
      </c>
      <c r="H28" s="220">
        <v>23.786537945829981</v>
      </c>
      <c r="I28" s="220">
        <v>70.769643336015022</v>
      </c>
      <c r="J28" s="343">
        <v>10870</v>
      </c>
      <c r="K28" s="362">
        <v>3.9931545921277811</v>
      </c>
      <c r="L28" s="220">
        <v>21.467959688153641</v>
      </c>
      <c r="M28" s="220">
        <v>74.538885719718579</v>
      </c>
      <c r="N28" s="340">
        <v>22480</v>
      </c>
      <c r="O28" s="362">
        <v>3.8646414151124784</v>
      </c>
      <c r="P28" s="220">
        <v>21.630455681599692</v>
      </c>
      <c r="Q28" s="220">
        <v>74.504902903287828</v>
      </c>
      <c r="R28" s="343">
        <v>30460</v>
      </c>
      <c r="S28" s="362">
        <v>2.8518704915282673</v>
      </c>
      <c r="T28" s="220">
        <v>19.22496225465526</v>
      </c>
      <c r="U28" s="220">
        <v>77.923167253816473</v>
      </c>
      <c r="V28" s="343">
        <v>39200</v>
      </c>
      <c r="W28" s="497"/>
      <c r="X28" s="497"/>
      <c r="Y28" s="497"/>
      <c r="Z28" s="654"/>
    </row>
    <row r="29" spans="1:26" x14ac:dyDescent="0.35">
      <c r="A29" s="756"/>
      <c r="B29" s="28" t="s">
        <v>10</v>
      </c>
      <c r="C29" s="364">
        <v>24.803992887164565</v>
      </c>
      <c r="D29" s="221">
        <v>28.732217911412867</v>
      </c>
      <c r="E29" s="221">
        <v>46.463789201422564</v>
      </c>
      <c r="F29" s="341">
        <v>494880</v>
      </c>
      <c r="G29" s="364">
        <v>28.363094446070736</v>
      </c>
      <c r="H29" s="221">
        <v>30.260531708225773</v>
      </c>
      <c r="I29" s="221">
        <v>41.37637384570349</v>
      </c>
      <c r="J29" s="344">
        <v>375760</v>
      </c>
      <c r="K29" s="364">
        <v>24.836667768258891</v>
      </c>
      <c r="L29" s="221">
        <v>29.488776469990086</v>
      </c>
      <c r="M29" s="221">
        <v>45.674555761751023</v>
      </c>
      <c r="N29" s="341">
        <v>393380</v>
      </c>
      <c r="O29" s="364">
        <v>23.648145851420065</v>
      </c>
      <c r="P29" s="221">
        <v>29.545454545454547</v>
      </c>
      <c r="Q29" s="221">
        <v>46.806399603125385</v>
      </c>
      <c r="R29" s="344">
        <v>322530</v>
      </c>
      <c r="S29" s="364">
        <v>20.265687708054632</v>
      </c>
      <c r="T29" s="221">
        <v>29.434091404038202</v>
      </c>
      <c r="U29" s="221">
        <v>50.300220887907166</v>
      </c>
      <c r="V29" s="344">
        <v>321440</v>
      </c>
      <c r="W29" s="413"/>
      <c r="X29" s="413"/>
      <c r="Y29" s="413"/>
      <c r="Z29" s="142"/>
    </row>
    <row r="30" spans="1:26" x14ac:dyDescent="0.35">
      <c r="W30" s="119"/>
      <c r="X30" s="119"/>
      <c r="Y30" s="119"/>
      <c r="Z30" s="119"/>
    </row>
    <row r="31" spans="1:26" x14ac:dyDescent="0.35">
      <c r="W31" s="119"/>
      <c r="X31" s="119"/>
      <c r="Y31" s="119"/>
      <c r="Z31" s="119"/>
    </row>
    <row r="32" spans="1:26" x14ac:dyDescent="0.35">
      <c r="A32" s="119" t="s">
        <v>177</v>
      </c>
      <c r="W32" s="119"/>
      <c r="X32" s="119"/>
      <c r="Y32" s="119"/>
      <c r="Z32" s="119"/>
    </row>
    <row r="33" spans="1:26" x14ac:dyDescent="0.35">
      <c r="A33" s="20" t="s">
        <v>327</v>
      </c>
      <c r="W33" s="119"/>
      <c r="X33" s="119"/>
      <c r="Y33" s="119"/>
      <c r="Z33" s="119"/>
    </row>
    <row r="34" spans="1:26" x14ac:dyDescent="0.35">
      <c r="A34" s="656" t="s">
        <v>328</v>
      </c>
    </row>
    <row r="35" spans="1:26" x14ac:dyDescent="0.35">
      <c r="A35" s="2" t="s">
        <v>221</v>
      </c>
    </row>
  </sheetData>
  <mergeCells count="11">
    <mergeCell ref="W3:Z3"/>
    <mergeCell ref="C3:F3"/>
    <mergeCell ref="G3:J3"/>
    <mergeCell ref="K3:N3"/>
    <mergeCell ref="O3:R3"/>
    <mergeCell ref="S3:V3"/>
    <mergeCell ref="A5:A9"/>
    <mergeCell ref="A10:A14"/>
    <mergeCell ref="A15:A19"/>
    <mergeCell ref="A20:A24"/>
    <mergeCell ref="A25:A29"/>
  </mergeCells>
  <hyperlinks>
    <hyperlink ref="A35" location="Contents!A1" display="Back to index" xr:uid="{F6132C5E-FC6F-4126-B90E-DB6E4FD9602A}"/>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A4D64-BF89-4622-AFA3-23020E624583}">
  <sheetPr>
    <tabColor rgb="FF00B050"/>
  </sheetPr>
  <dimension ref="A1:BK193"/>
  <sheetViews>
    <sheetView zoomScaleNormal="100" workbookViewId="0">
      <pane xSplit="1" ySplit="5" topLeftCell="B6" activePane="bottomRight" state="frozen"/>
      <selection pane="topRight"/>
      <selection pane="bottomLeft"/>
      <selection pane="bottomRight"/>
    </sheetView>
  </sheetViews>
  <sheetFormatPr defaultRowHeight="14.5" x14ac:dyDescent="0.35"/>
  <cols>
    <col min="1" max="1" width="19.08984375" style="20" customWidth="1"/>
    <col min="2" max="26" width="9.1796875" style="20" customWidth="1"/>
    <col min="27" max="36" width="8.7265625" style="20"/>
    <col min="37" max="37" width="9.08984375" style="20" customWidth="1"/>
    <col min="38" max="16384" width="8.7265625" style="20"/>
  </cols>
  <sheetData>
    <row r="1" spans="1:52" s="193" customFormat="1" x14ac:dyDescent="0.35">
      <c r="A1" s="19" t="s">
        <v>365</v>
      </c>
      <c r="B1" s="393"/>
      <c r="C1" s="393"/>
      <c r="D1" s="393"/>
      <c r="E1" s="393"/>
      <c r="F1" s="393"/>
      <c r="G1" s="393"/>
      <c r="H1" s="652"/>
      <c r="I1" s="655"/>
      <c r="J1" s="652"/>
      <c r="K1" s="652"/>
      <c r="L1" s="652"/>
      <c r="M1" s="652"/>
      <c r="N1" s="652"/>
      <c r="O1" s="652"/>
      <c r="P1" s="652"/>
      <c r="Q1" s="652"/>
      <c r="R1" s="393"/>
      <c r="S1" s="393"/>
      <c r="T1" s="393"/>
      <c r="U1" s="393"/>
      <c r="V1" s="393"/>
      <c r="W1" s="393"/>
      <c r="X1" s="393"/>
      <c r="Y1" s="393"/>
      <c r="Z1" s="530"/>
      <c r="AA1" s="395"/>
      <c r="AB1" s="393"/>
      <c r="AC1" s="393"/>
      <c r="AD1" s="393"/>
      <c r="AE1" s="393"/>
      <c r="AF1" s="393"/>
      <c r="AG1" s="393"/>
      <c r="AH1" s="393"/>
      <c r="AI1" s="393"/>
      <c r="AJ1" s="393"/>
      <c r="AK1" s="393"/>
      <c r="AL1" s="393"/>
      <c r="AM1" s="393"/>
      <c r="AN1" s="393"/>
      <c r="AO1" s="393"/>
      <c r="AP1" s="393"/>
      <c r="AQ1" s="393"/>
      <c r="AR1" s="393"/>
      <c r="AS1" s="393"/>
      <c r="AT1" s="393"/>
      <c r="AU1" s="393"/>
      <c r="AV1" s="393"/>
      <c r="AW1" s="393"/>
      <c r="AX1" s="393"/>
      <c r="AY1" s="393"/>
    </row>
    <row r="2" spans="1:52" ht="16.5" customHeight="1" x14ac:dyDescent="0.55000000000000004">
      <c r="A2" s="121"/>
      <c r="B2" s="386"/>
      <c r="C2" s="386"/>
      <c r="D2" s="386"/>
      <c r="E2" s="386"/>
      <c r="F2" s="386"/>
      <c r="G2" s="386"/>
      <c r="H2" s="386"/>
      <c r="I2" s="386"/>
      <c r="J2" s="386"/>
      <c r="K2" s="386"/>
      <c r="L2" s="386"/>
      <c r="M2" s="386"/>
      <c r="N2" s="386"/>
      <c r="O2" s="386"/>
      <c r="P2" s="386"/>
      <c r="Q2" s="386"/>
      <c r="R2" s="386"/>
      <c r="S2" s="386"/>
      <c r="T2" s="386"/>
      <c r="U2" s="386"/>
      <c r="V2" s="386"/>
      <c r="W2" s="386"/>
      <c r="X2" s="386"/>
      <c r="Y2" s="386"/>
      <c r="Z2" s="387"/>
      <c r="AA2" s="385"/>
      <c r="AB2" s="386"/>
      <c r="AC2" s="386"/>
      <c r="AD2" s="386"/>
      <c r="AE2" s="386"/>
      <c r="AF2" s="386"/>
      <c r="AG2" s="386"/>
      <c r="AH2" s="386"/>
      <c r="AI2" s="386"/>
      <c r="AJ2" s="386"/>
      <c r="AK2" s="386"/>
      <c r="AL2" s="386"/>
      <c r="AM2" s="386"/>
      <c r="AN2" s="386"/>
      <c r="AO2" s="386"/>
      <c r="AP2" s="386"/>
      <c r="AQ2" s="386"/>
      <c r="AR2" s="386"/>
      <c r="AS2" s="386"/>
      <c r="AT2" s="386"/>
      <c r="AU2" s="386"/>
      <c r="AV2" s="386"/>
      <c r="AW2" s="386"/>
      <c r="AX2" s="386"/>
      <c r="AY2" s="386"/>
    </row>
    <row r="3" spans="1:52" ht="21" x14ac:dyDescent="0.5">
      <c r="A3" s="4"/>
      <c r="B3" s="753" t="s">
        <v>94</v>
      </c>
      <c r="C3" s="753"/>
      <c r="D3" s="753"/>
      <c r="E3" s="753"/>
      <c r="F3" s="753"/>
      <c r="G3" s="753"/>
      <c r="H3" s="753"/>
      <c r="I3" s="753"/>
      <c r="J3" s="753"/>
      <c r="K3" s="753"/>
      <c r="L3" s="753"/>
      <c r="M3" s="753"/>
      <c r="N3" s="753"/>
      <c r="O3" s="753"/>
      <c r="P3" s="753"/>
      <c r="Q3" s="753"/>
      <c r="R3" s="753"/>
      <c r="S3" s="753"/>
      <c r="T3" s="753"/>
      <c r="U3" s="753"/>
      <c r="V3" s="753"/>
      <c r="W3" s="753"/>
      <c r="X3" s="753"/>
      <c r="Y3" s="753"/>
      <c r="Z3" s="778"/>
      <c r="AA3" s="779" t="s">
        <v>287</v>
      </c>
      <c r="AB3" s="746"/>
      <c r="AC3" s="746"/>
      <c r="AD3" s="746"/>
      <c r="AE3" s="746"/>
      <c r="AF3" s="746"/>
      <c r="AG3" s="746"/>
      <c r="AH3" s="746"/>
      <c r="AI3" s="746"/>
      <c r="AJ3" s="746"/>
      <c r="AK3" s="746"/>
      <c r="AL3" s="746"/>
      <c r="AM3" s="746"/>
      <c r="AN3" s="746"/>
      <c r="AO3" s="746"/>
      <c r="AP3" s="746"/>
      <c r="AQ3" s="746"/>
      <c r="AR3" s="746"/>
      <c r="AS3" s="746"/>
      <c r="AT3" s="746"/>
      <c r="AU3" s="746"/>
      <c r="AV3" s="746"/>
      <c r="AW3" s="746"/>
      <c r="AX3" s="746"/>
      <c r="AY3" s="746"/>
    </row>
    <row r="4" spans="1:52" s="3" customFormat="1" ht="21" customHeight="1" x14ac:dyDescent="0.35">
      <c r="A4" s="310"/>
      <c r="B4" s="739" t="s">
        <v>14</v>
      </c>
      <c r="C4" s="740"/>
      <c r="D4" s="740"/>
      <c r="E4" s="740"/>
      <c r="F4" s="744"/>
      <c r="G4" s="759" t="s">
        <v>15</v>
      </c>
      <c r="H4" s="742"/>
      <c r="I4" s="742"/>
      <c r="J4" s="742"/>
      <c r="K4" s="743"/>
      <c r="L4" s="739" t="s">
        <v>16</v>
      </c>
      <c r="M4" s="740"/>
      <c r="N4" s="740"/>
      <c r="O4" s="740"/>
      <c r="P4" s="744"/>
      <c r="Q4" s="759" t="s">
        <v>57</v>
      </c>
      <c r="R4" s="742"/>
      <c r="S4" s="742"/>
      <c r="T4" s="742"/>
      <c r="U4" s="743"/>
      <c r="V4" s="739" t="s">
        <v>23</v>
      </c>
      <c r="W4" s="740"/>
      <c r="X4" s="740"/>
      <c r="Y4" s="740"/>
      <c r="Z4" s="744"/>
      <c r="AA4" s="759" t="s">
        <v>14</v>
      </c>
      <c r="AB4" s="742"/>
      <c r="AC4" s="742"/>
      <c r="AD4" s="742"/>
      <c r="AE4" s="743"/>
      <c r="AF4" s="739" t="s">
        <v>15</v>
      </c>
      <c r="AG4" s="740"/>
      <c r="AH4" s="740"/>
      <c r="AI4" s="740"/>
      <c r="AJ4" s="744"/>
      <c r="AK4" s="759" t="s">
        <v>16</v>
      </c>
      <c r="AL4" s="742"/>
      <c r="AM4" s="742"/>
      <c r="AN4" s="742"/>
      <c r="AO4" s="743"/>
      <c r="AP4" s="739" t="s">
        <v>57</v>
      </c>
      <c r="AQ4" s="740"/>
      <c r="AR4" s="740"/>
      <c r="AS4" s="740"/>
      <c r="AT4" s="744"/>
      <c r="AU4" s="759" t="s">
        <v>23</v>
      </c>
      <c r="AV4" s="742"/>
      <c r="AW4" s="742"/>
      <c r="AX4" s="742"/>
      <c r="AY4" s="742"/>
      <c r="AZ4" s="310"/>
    </row>
    <row r="5" spans="1:52" s="563" customFormat="1" ht="29" x14ac:dyDescent="0.35">
      <c r="A5" s="311" t="s">
        <v>178</v>
      </c>
      <c r="B5" s="305" t="s">
        <v>36</v>
      </c>
      <c r="C5" s="306" t="s">
        <v>37</v>
      </c>
      <c r="D5" s="307" t="s">
        <v>12</v>
      </c>
      <c r="E5" s="306" t="s">
        <v>13</v>
      </c>
      <c r="F5" s="308" t="s">
        <v>5</v>
      </c>
      <c r="G5" s="305" t="s">
        <v>36</v>
      </c>
      <c r="H5" s="306" t="s">
        <v>37</v>
      </c>
      <c r="I5" s="307" t="s">
        <v>12</v>
      </c>
      <c r="J5" s="306" t="s">
        <v>13</v>
      </c>
      <c r="K5" s="308" t="s">
        <v>5</v>
      </c>
      <c r="L5" s="305" t="s">
        <v>36</v>
      </c>
      <c r="M5" s="306" t="s">
        <v>37</v>
      </c>
      <c r="N5" s="307" t="s">
        <v>12</v>
      </c>
      <c r="O5" s="306" t="s">
        <v>13</v>
      </c>
      <c r="P5" s="308" t="s">
        <v>5</v>
      </c>
      <c r="Q5" s="305" t="s">
        <v>36</v>
      </c>
      <c r="R5" s="306" t="s">
        <v>37</v>
      </c>
      <c r="S5" s="307" t="s">
        <v>12</v>
      </c>
      <c r="T5" s="306" t="s">
        <v>13</v>
      </c>
      <c r="U5" s="308" t="s">
        <v>5</v>
      </c>
      <c r="V5" s="305" t="s">
        <v>36</v>
      </c>
      <c r="W5" s="306" t="s">
        <v>37</v>
      </c>
      <c r="X5" s="307" t="s">
        <v>12</v>
      </c>
      <c r="Y5" s="306" t="s">
        <v>13</v>
      </c>
      <c r="Z5" s="308" t="s">
        <v>5</v>
      </c>
      <c r="AA5" s="437" t="s">
        <v>279</v>
      </c>
      <c r="AB5" s="305" t="s">
        <v>268</v>
      </c>
      <c r="AC5" s="306" t="s">
        <v>269</v>
      </c>
      <c r="AD5" s="307" t="s">
        <v>270</v>
      </c>
      <c r="AE5" s="308" t="s">
        <v>271</v>
      </c>
      <c r="AF5" s="437" t="s">
        <v>279</v>
      </c>
      <c r="AG5" s="305" t="s">
        <v>268</v>
      </c>
      <c r="AH5" s="306" t="s">
        <v>269</v>
      </c>
      <c r="AI5" s="307" t="s">
        <v>270</v>
      </c>
      <c r="AJ5" s="308" t="s">
        <v>271</v>
      </c>
      <c r="AK5" s="437" t="s">
        <v>279</v>
      </c>
      <c r="AL5" s="305" t="s">
        <v>268</v>
      </c>
      <c r="AM5" s="306" t="s">
        <v>269</v>
      </c>
      <c r="AN5" s="307" t="s">
        <v>270</v>
      </c>
      <c r="AO5" s="308" t="s">
        <v>271</v>
      </c>
      <c r="AP5" s="437" t="s">
        <v>279</v>
      </c>
      <c r="AQ5" s="305" t="s">
        <v>268</v>
      </c>
      <c r="AR5" s="306" t="s">
        <v>269</v>
      </c>
      <c r="AS5" s="307" t="s">
        <v>270</v>
      </c>
      <c r="AT5" s="308" t="s">
        <v>271</v>
      </c>
      <c r="AU5" s="437" t="s">
        <v>279</v>
      </c>
      <c r="AV5" s="305" t="s">
        <v>268</v>
      </c>
      <c r="AW5" s="306" t="s">
        <v>269</v>
      </c>
      <c r="AX5" s="307" t="s">
        <v>270</v>
      </c>
      <c r="AY5" s="306" t="s">
        <v>271</v>
      </c>
      <c r="AZ5" s="575"/>
    </row>
    <row r="6" spans="1:52" x14ac:dyDescent="0.35">
      <c r="A6" s="442" t="s">
        <v>50</v>
      </c>
      <c r="B6" s="444">
        <v>2350</v>
      </c>
      <c r="C6" s="118">
        <v>2110</v>
      </c>
      <c r="D6" s="118">
        <v>1930</v>
      </c>
      <c r="E6" s="118">
        <v>1840</v>
      </c>
      <c r="F6" s="440">
        <v>1590</v>
      </c>
      <c r="G6" s="444">
        <v>5360</v>
      </c>
      <c r="H6" s="118">
        <v>3430</v>
      </c>
      <c r="I6" s="118">
        <v>3560</v>
      </c>
      <c r="J6" s="446">
        <v>3070</v>
      </c>
      <c r="K6" s="440">
        <v>2250</v>
      </c>
      <c r="L6" s="444">
        <v>950</v>
      </c>
      <c r="M6" s="118">
        <v>950</v>
      </c>
      <c r="N6" s="118">
        <v>980</v>
      </c>
      <c r="O6" s="118">
        <v>960</v>
      </c>
      <c r="P6" s="440">
        <v>840</v>
      </c>
      <c r="Q6" s="444">
        <v>8660</v>
      </c>
      <c r="R6" s="118">
        <v>6490</v>
      </c>
      <c r="S6" s="118">
        <v>6470</v>
      </c>
      <c r="T6" s="446">
        <v>5870</v>
      </c>
      <c r="U6" s="440">
        <v>4680</v>
      </c>
      <c r="V6" s="444">
        <v>33940</v>
      </c>
      <c r="W6" s="118">
        <v>22640</v>
      </c>
      <c r="X6" s="118">
        <v>23260</v>
      </c>
      <c r="Y6" s="446">
        <v>18010</v>
      </c>
      <c r="Z6" s="440">
        <v>17310</v>
      </c>
      <c r="AA6" s="449">
        <v>11.07967939651108</v>
      </c>
      <c r="AB6" s="289">
        <v>9.311562224183584</v>
      </c>
      <c r="AC6" s="289">
        <v>8.643081056874161</v>
      </c>
      <c r="AD6" s="289">
        <v>8.3941605839416056</v>
      </c>
      <c r="AE6" s="450">
        <v>7.9541898742099004</v>
      </c>
      <c r="AF6" s="449">
        <v>7.1590757312675306</v>
      </c>
      <c r="AG6" s="289">
        <v>5.8244184071998637</v>
      </c>
      <c r="AH6" s="289">
        <v>6.0013486176668911</v>
      </c>
      <c r="AI6" s="452">
        <v>5.902711017112094</v>
      </c>
      <c r="AJ6" s="450">
        <v>5.6825728109287539</v>
      </c>
      <c r="AK6" s="449">
        <v>6.1409179056237875</v>
      </c>
      <c r="AL6" s="289">
        <v>5.1406926406926408</v>
      </c>
      <c r="AM6" s="289">
        <v>4.6711153479504288</v>
      </c>
      <c r="AN6" s="452">
        <v>5.2631578947368416</v>
      </c>
      <c r="AO6" s="450">
        <v>4.5670466883821934</v>
      </c>
      <c r="AP6" s="449">
        <v>7.7633348274316454</v>
      </c>
      <c r="AQ6" s="289">
        <v>6.488053583924823</v>
      </c>
      <c r="AR6" s="289">
        <v>6.3041995517879759</v>
      </c>
      <c r="AS6" s="452">
        <v>6.3686665943365517</v>
      </c>
      <c r="AT6" s="450">
        <v>6.0107885949139481</v>
      </c>
      <c r="AU6" s="449">
        <v>5.969766188435182</v>
      </c>
      <c r="AV6" s="289">
        <v>6.0251224185650418</v>
      </c>
      <c r="AW6" s="289">
        <v>6.8579511012325716</v>
      </c>
      <c r="AX6" s="452">
        <v>5.5839766843394418</v>
      </c>
      <c r="AY6" s="572">
        <v>5.3858505273880199</v>
      </c>
      <c r="AZ6" s="119"/>
    </row>
    <row r="7" spans="1:52" x14ac:dyDescent="0.35">
      <c r="A7" s="441" t="s">
        <v>51</v>
      </c>
      <c r="B7" s="443">
        <v>3420</v>
      </c>
      <c r="C7" s="117">
        <v>3680</v>
      </c>
      <c r="D7" s="117">
        <v>3620</v>
      </c>
      <c r="E7" s="117">
        <v>3480</v>
      </c>
      <c r="F7" s="439">
        <v>3550</v>
      </c>
      <c r="G7" s="443">
        <v>10950</v>
      </c>
      <c r="H7" s="117">
        <v>8250</v>
      </c>
      <c r="I7" s="117">
        <v>8630</v>
      </c>
      <c r="J7" s="445">
        <v>7400</v>
      </c>
      <c r="K7" s="439">
        <v>5500</v>
      </c>
      <c r="L7" s="443">
        <v>1900</v>
      </c>
      <c r="M7" s="117">
        <v>2280</v>
      </c>
      <c r="N7" s="117">
        <v>2410</v>
      </c>
      <c r="O7" s="117">
        <v>2300</v>
      </c>
      <c r="P7" s="439">
        <v>2390</v>
      </c>
      <c r="Q7" s="443">
        <v>16270</v>
      </c>
      <c r="R7" s="117">
        <v>14210</v>
      </c>
      <c r="S7" s="117">
        <v>14660</v>
      </c>
      <c r="T7" s="445">
        <v>13180</v>
      </c>
      <c r="U7" s="439">
        <v>11440</v>
      </c>
      <c r="V7" s="443">
        <v>79720</v>
      </c>
      <c r="W7" s="117">
        <v>58120</v>
      </c>
      <c r="X7" s="117">
        <v>58280</v>
      </c>
      <c r="Y7" s="445">
        <v>46950</v>
      </c>
      <c r="Z7" s="439">
        <v>45860</v>
      </c>
      <c r="AA7" s="447">
        <v>16.124469589816123</v>
      </c>
      <c r="AB7" s="288">
        <v>16.24007060900265</v>
      </c>
      <c r="AC7" s="288">
        <v>16.211374832064486</v>
      </c>
      <c r="AD7" s="288">
        <v>15.875912408759124</v>
      </c>
      <c r="AE7" s="448">
        <v>17.773327492333689</v>
      </c>
      <c r="AF7" s="447">
        <v>14.625350607720048</v>
      </c>
      <c r="AG7" s="288">
        <v>14.009169638308711</v>
      </c>
      <c r="AH7" s="288">
        <v>14.548213081591369</v>
      </c>
      <c r="AI7" s="451">
        <v>14.228033070563354</v>
      </c>
      <c r="AJ7" s="448">
        <v>13.913923410176137</v>
      </c>
      <c r="AK7" s="447">
        <v>12.281835811247575</v>
      </c>
      <c r="AL7" s="288">
        <v>12.337662337662337</v>
      </c>
      <c r="AM7" s="288">
        <v>11.487130600571973</v>
      </c>
      <c r="AN7" s="451">
        <v>12.609649122807017</v>
      </c>
      <c r="AO7" s="448">
        <v>13.022529858849078</v>
      </c>
      <c r="AP7" s="447">
        <v>14.585387718511878</v>
      </c>
      <c r="AQ7" s="288">
        <v>14.205738278516444</v>
      </c>
      <c r="AR7" s="288">
        <v>14.284322322907531</v>
      </c>
      <c r="AS7" s="451">
        <v>14.299663664966907</v>
      </c>
      <c r="AT7" s="448">
        <v>14.693038787567428</v>
      </c>
      <c r="AU7" s="447">
        <v>14.957780458383596</v>
      </c>
      <c r="AV7" s="288">
        <v>15.467319565680221</v>
      </c>
      <c r="AW7" s="288">
        <v>16.108304708021823</v>
      </c>
      <c r="AX7" s="451">
        <v>14.556785415310202</v>
      </c>
      <c r="AY7" s="573">
        <v>14.264164440867614</v>
      </c>
      <c r="AZ7" s="119"/>
    </row>
    <row r="8" spans="1:52" s="3" customFormat="1" ht="29" x14ac:dyDescent="0.35">
      <c r="A8" s="554" t="s">
        <v>56</v>
      </c>
      <c r="B8" s="555">
        <v>2540</v>
      </c>
      <c r="C8" s="556">
        <v>3070</v>
      </c>
      <c r="D8" s="556">
        <v>3070</v>
      </c>
      <c r="E8" s="556">
        <v>3220</v>
      </c>
      <c r="F8" s="557">
        <v>2930</v>
      </c>
      <c r="G8" s="555">
        <v>9240</v>
      </c>
      <c r="H8" s="556">
        <v>7080</v>
      </c>
      <c r="I8" s="556">
        <v>7290</v>
      </c>
      <c r="J8" s="558">
        <v>6130</v>
      </c>
      <c r="K8" s="557">
        <v>5000</v>
      </c>
      <c r="L8" s="555">
        <v>1440</v>
      </c>
      <c r="M8" s="556">
        <v>1560</v>
      </c>
      <c r="N8" s="556">
        <v>1830</v>
      </c>
      <c r="O8" s="556">
        <v>1300</v>
      </c>
      <c r="P8" s="557">
        <v>1490</v>
      </c>
      <c r="Q8" s="555">
        <v>13220</v>
      </c>
      <c r="R8" s="556">
        <v>11710</v>
      </c>
      <c r="S8" s="556">
        <v>12190</v>
      </c>
      <c r="T8" s="558">
        <v>10650</v>
      </c>
      <c r="U8" s="557">
        <v>9420</v>
      </c>
      <c r="V8" s="555">
        <v>61150</v>
      </c>
      <c r="W8" s="556">
        <v>44580</v>
      </c>
      <c r="X8" s="556">
        <v>47260</v>
      </c>
      <c r="Y8" s="558">
        <v>37730</v>
      </c>
      <c r="Z8" s="557">
        <v>36520</v>
      </c>
      <c r="AA8" s="559">
        <v>11.975483262611975</v>
      </c>
      <c r="AB8" s="560">
        <v>13.548102383053839</v>
      </c>
      <c r="AC8" s="560">
        <v>13.748320644872368</v>
      </c>
      <c r="AD8" s="560">
        <v>14.68978102189781</v>
      </c>
      <c r="AE8" s="561">
        <v>14.65673696726954</v>
      </c>
      <c r="AF8" s="559">
        <v>12.341391745692535</v>
      </c>
      <c r="AG8" s="560">
        <v>12.022414671421295</v>
      </c>
      <c r="AH8" s="560">
        <v>12.289278489548213</v>
      </c>
      <c r="AI8" s="562">
        <v>11.78619496250721</v>
      </c>
      <c r="AJ8" s="561">
        <v>12.65850804793979</v>
      </c>
      <c r="AK8" s="559">
        <v>9.3083387201034267</v>
      </c>
      <c r="AL8" s="560">
        <v>8.4415584415584419</v>
      </c>
      <c r="AM8" s="560">
        <v>8.7225929456625355</v>
      </c>
      <c r="AN8" s="562">
        <v>7.1271929824561404</v>
      </c>
      <c r="AO8" s="561">
        <v>8.1365363735070577</v>
      </c>
      <c r="AP8" s="559">
        <v>11.851187808157777</v>
      </c>
      <c r="AQ8" s="560">
        <v>11.706488053583925</v>
      </c>
      <c r="AR8" s="560">
        <v>11.877618630030206</v>
      </c>
      <c r="AS8" s="562">
        <v>11.554735814256265</v>
      </c>
      <c r="AT8" s="561">
        <v>12.098638582070382</v>
      </c>
      <c r="AU8" s="559">
        <v>12.129456150707082</v>
      </c>
      <c r="AV8" s="560">
        <v>11.863955716414733</v>
      </c>
      <c r="AW8" s="560">
        <v>12.356031521519499</v>
      </c>
      <c r="AX8" s="562">
        <v>11.698136607447369</v>
      </c>
      <c r="AY8" s="562">
        <v>11.361489205360579</v>
      </c>
      <c r="AZ8" s="310"/>
    </row>
    <row r="9" spans="1:52" x14ac:dyDescent="0.35">
      <c r="A9" s="441" t="s">
        <v>47</v>
      </c>
      <c r="B9" s="443">
        <v>1970</v>
      </c>
      <c r="C9" s="117">
        <v>1990</v>
      </c>
      <c r="D9" s="117">
        <v>2150</v>
      </c>
      <c r="E9" s="117">
        <v>2160</v>
      </c>
      <c r="F9" s="439">
        <v>1690</v>
      </c>
      <c r="G9" s="443">
        <v>7300</v>
      </c>
      <c r="H9" s="117">
        <v>5550</v>
      </c>
      <c r="I9" s="117">
        <v>5660</v>
      </c>
      <c r="J9" s="445">
        <v>4680</v>
      </c>
      <c r="K9" s="439">
        <v>3660</v>
      </c>
      <c r="L9" s="443">
        <v>980</v>
      </c>
      <c r="M9" s="117">
        <v>1150</v>
      </c>
      <c r="N9" s="117">
        <v>1490</v>
      </c>
      <c r="O9" s="117">
        <v>1090</v>
      </c>
      <c r="P9" s="439">
        <v>1210</v>
      </c>
      <c r="Q9" s="443">
        <v>10250</v>
      </c>
      <c r="R9" s="117">
        <v>8690</v>
      </c>
      <c r="S9" s="117">
        <v>9300</v>
      </c>
      <c r="T9" s="445">
        <v>7930</v>
      </c>
      <c r="U9" s="439">
        <v>6560</v>
      </c>
      <c r="V9" s="443">
        <v>47540</v>
      </c>
      <c r="W9" s="117">
        <v>33690</v>
      </c>
      <c r="X9" s="117">
        <v>35910</v>
      </c>
      <c r="Y9" s="445">
        <v>28560</v>
      </c>
      <c r="Z9" s="439">
        <v>28080</v>
      </c>
      <c r="AA9" s="447">
        <v>9.2880716643092889</v>
      </c>
      <c r="AB9" s="288">
        <v>8.7819947043248003</v>
      </c>
      <c r="AC9" s="288">
        <v>9.6283027317510079</v>
      </c>
      <c r="AD9" s="288">
        <v>9.8540145985401466</v>
      </c>
      <c r="AE9" s="448">
        <v>8.4548469866700042</v>
      </c>
      <c r="AF9" s="447">
        <v>9.7502337384800324</v>
      </c>
      <c r="AG9" s="288">
        <v>9.4243504839531322</v>
      </c>
      <c r="AH9" s="288">
        <v>9.5414699932569107</v>
      </c>
      <c r="AI9" s="451">
        <v>8.9982695635454721</v>
      </c>
      <c r="AJ9" s="448">
        <v>9.2654080890491102</v>
      </c>
      <c r="AK9" s="447">
        <v>6.3348416289592757</v>
      </c>
      <c r="AL9" s="288">
        <v>6.2229437229437234</v>
      </c>
      <c r="AM9" s="288">
        <v>7.1020019065776925</v>
      </c>
      <c r="AN9" s="451">
        <v>5.9758771929824563</v>
      </c>
      <c r="AO9" s="448">
        <v>6.5757328990228014</v>
      </c>
      <c r="AP9" s="447">
        <v>9.1887046167637827</v>
      </c>
      <c r="AQ9" s="288">
        <v>8.6873937818654401</v>
      </c>
      <c r="AR9" s="288">
        <v>9.0616778719672606</v>
      </c>
      <c r="AS9" s="451">
        <v>8.6036671368124118</v>
      </c>
      <c r="AT9" s="448">
        <v>8.4253788851785245</v>
      </c>
      <c r="AU9" s="447">
        <v>9.2164361060493292</v>
      </c>
      <c r="AV9" s="288">
        <v>8.9658292527144976</v>
      </c>
      <c r="AW9" s="288">
        <v>9.6059810062638924</v>
      </c>
      <c r="AX9" s="451">
        <v>8.8549902334666548</v>
      </c>
      <c r="AY9" s="573">
        <v>8.734851930904977</v>
      </c>
      <c r="AZ9" s="119"/>
    </row>
    <row r="10" spans="1:52" x14ac:dyDescent="0.35">
      <c r="A10" s="261" t="s">
        <v>55</v>
      </c>
      <c r="B10" s="444">
        <v>1800</v>
      </c>
      <c r="C10" s="118">
        <v>2000</v>
      </c>
      <c r="D10" s="118">
        <v>1990</v>
      </c>
      <c r="E10" s="118">
        <v>2010</v>
      </c>
      <c r="F10" s="440">
        <v>1840</v>
      </c>
      <c r="G10" s="444">
        <v>10590</v>
      </c>
      <c r="H10" s="118">
        <v>8250</v>
      </c>
      <c r="I10" s="118">
        <v>8240</v>
      </c>
      <c r="J10" s="446">
        <v>6670</v>
      </c>
      <c r="K10" s="440">
        <v>4760</v>
      </c>
      <c r="L10" s="444">
        <v>2020</v>
      </c>
      <c r="M10" s="118">
        <v>2020</v>
      </c>
      <c r="N10" s="118">
        <v>2120</v>
      </c>
      <c r="O10" s="118">
        <v>1710</v>
      </c>
      <c r="P10" s="440">
        <v>1720</v>
      </c>
      <c r="Q10" s="444">
        <v>14410</v>
      </c>
      <c r="R10" s="118">
        <v>12270</v>
      </c>
      <c r="S10" s="118">
        <v>12350</v>
      </c>
      <c r="T10" s="446">
        <v>10390</v>
      </c>
      <c r="U10" s="440">
        <v>8320</v>
      </c>
      <c r="V10" s="444">
        <v>60330</v>
      </c>
      <c r="W10" s="118">
        <v>42650</v>
      </c>
      <c r="X10" s="118">
        <v>45670</v>
      </c>
      <c r="Y10" s="446">
        <v>36920</v>
      </c>
      <c r="Z10" s="440">
        <v>36130</v>
      </c>
      <c r="AA10" s="449">
        <v>8.4865629420084865</v>
      </c>
      <c r="AB10" s="289">
        <v>8.8261253309796999</v>
      </c>
      <c r="AC10" s="289">
        <v>8.9117778772951191</v>
      </c>
      <c r="AD10" s="289">
        <v>9.1697080291970803</v>
      </c>
      <c r="AE10" s="450">
        <v>9.2433819387946681</v>
      </c>
      <c r="AF10" s="449">
        <v>14.144517163082677</v>
      </c>
      <c r="AG10" s="289">
        <v>14.009169638308711</v>
      </c>
      <c r="AH10" s="289">
        <v>13.890761968981794</v>
      </c>
      <c r="AI10" s="452">
        <v>12.824456835223996</v>
      </c>
      <c r="AJ10" s="450">
        <v>12.070328558327798</v>
      </c>
      <c r="AK10" s="449">
        <v>13.05753070458953</v>
      </c>
      <c r="AL10" s="289">
        <v>10.930735930735931</v>
      </c>
      <c r="AM10" s="289">
        <v>10.104861773117255</v>
      </c>
      <c r="AN10" s="452">
        <v>9.375</v>
      </c>
      <c r="AO10" s="450">
        <v>9.330890336590663</v>
      </c>
      <c r="AP10" s="449">
        <v>12.917974002689379</v>
      </c>
      <c r="AQ10" s="289">
        <v>12.266320103968811</v>
      </c>
      <c r="AR10" s="289">
        <v>12.033518464386631</v>
      </c>
      <c r="AS10" s="452">
        <v>11.272648367147662</v>
      </c>
      <c r="AT10" s="450">
        <v>10.68584639095813</v>
      </c>
      <c r="AU10" s="449">
        <v>11.721376690706569</v>
      </c>
      <c r="AV10" s="289">
        <v>11.350329997870981</v>
      </c>
      <c r="AW10" s="289">
        <v>12.190341483127904</v>
      </c>
      <c r="AX10" s="452">
        <v>11.446997178557034</v>
      </c>
      <c r="AY10" s="572">
        <v>11.239799230981568</v>
      </c>
      <c r="AZ10" s="119"/>
    </row>
    <row r="11" spans="1:52" x14ac:dyDescent="0.35">
      <c r="A11" s="441" t="s">
        <v>48</v>
      </c>
      <c r="B11" s="443">
        <v>1740</v>
      </c>
      <c r="C11" s="117">
        <v>2030</v>
      </c>
      <c r="D11" s="117">
        <v>2040</v>
      </c>
      <c r="E11" s="117">
        <v>2070</v>
      </c>
      <c r="F11" s="439">
        <v>1720</v>
      </c>
      <c r="G11" s="443">
        <v>6350</v>
      </c>
      <c r="H11" s="117">
        <v>5160</v>
      </c>
      <c r="I11" s="117">
        <v>5170</v>
      </c>
      <c r="J11" s="445">
        <v>4670</v>
      </c>
      <c r="K11" s="439">
        <v>3180</v>
      </c>
      <c r="L11" s="443">
        <v>1120</v>
      </c>
      <c r="M11" s="117">
        <v>1630</v>
      </c>
      <c r="N11" s="117">
        <v>1970</v>
      </c>
      <c r="O11" s="117">
        <v>1710</v>
      </c>
      <c r="P11" s="439">
        <v>1500</v>
      </c>
      <c r="Q11" s="443">
        <v>9210</v>
      </c>
      <c r="R11" s="117">
        <v>8820</v>
      </c>
      <c r="S11" s="117">
        <v>9180</v>
      </c>
      <c r="T11" s="445">
        <v>8450</v>
      </c>
      <c r="U11" s="439">
        <v>6400</v>
      </c>
      <c r="V11" s="443">
        <v>44950</v>
      </c>
      <c r="W11" s="117">
        <v>36700</v>
      </c>
      <c r="X11" s="117">
        <v>38260</v>
      </c>
      <c r="Y11" s="445">
        <v>32330</v>
      </c>
      <c r="Z11" s="439">
        <v>31800</v>
      </c>
      <c r="AA11" s="447">
        <v>8.2036775106082036</v>
      </c>
      <c r="AB11" s="288">
        <v>8.9585172109443967</v>
      </c>
      <c r="AC11" s="288">
        <v>9.1356918943125844</v>
      </c>
      <c r="AD11" s="288">
        <v>9.4434306569343072</v>
      </c>
      <c r="AE11" s="448">
        <v>8.5862694786907827</v>
      </c>
      <c r="AF11" s="447">
        <v>8.4813677040203022</v>
      </c>
      <c r="AG11" s="288">
        <v>8.7620988283239942</v>
      </c>
      <c r="AH11" s="288">
        <v>8.7154416722859054</v>
      </c>
      <c r="AI11" s="451">
        <v>8.9790424918284941</v>
      </c>
      <c r="AJ11" s="448">
        <v>8.0447775353382038</v>
      </c>
      <c r="AK11" s="447">
        <v>7.2398190045248878</v>
      </c>
      <c r="AL11" s="288">
        <v>8.8203463203463208</v>
      </c>
      <c r="AM11" s="288">
        <v>9.3898951382268816</v>
      </c>
      <c r="AN11" s="451">
        <v>9.375</v>
      </c>
      <c r="AO11" s="448">
        <v>8.1772529858849072</v>
      </c>
      <c r="AP11" s="447">
        <v>8.2563872702823851</v>
      </c>
      <c r="AQ11" s="288">
        <v>8.8173547935619307</v>
      </c>
      <c r="AR11" s="288">
        <v>8.9447529961999415</v>
      </c>
      <c r="AS11" s="451">
        <v>9.1678420310296183</v>
      </c>
      <c r="AT11" s="448">
        <v>8.2198818391985622</v>
      </c>
      <c r="AU11" s="447">
        <v>9.8195724148551182</v>
      </c>
      <c r="AV11" s="288">
        <v>9.7668724717905047</v>
      </c>
      <c r="AW11" s="288">
        <v>9.0826429581733681</v>
      </c>
      <c r="AX11" s="451">
        <v>10.023873748178463</v>
      </c>
      <c r="AY11" s="573">
        <v>9.8934337955997229</v>
      </c>
      <c r="AZ11" s="119"/>
    </row>
    <row r="12" spans="1:52" x14ac:dyDescent="0.35">
      <c r="A12" s="261" t="s">
        <v>49</v>
      </c>
      <c r="B12" s="444">
        <v>1300</v>
      </c>
      <c r="C12" s="118">
        <v>1490</v>
      </c>
      <c r="D12" s="118">
        <v>1560</v>
      </c>
      <c r="E12" s="118">
        <v>1440</v>
      </c>
      <c r="F12" s="440">
        <v>1320</v>
      </c>
      <c r="G12" s="444">
        <v>4590</v>
      </c>
      <c r="H12" s="118">
        <v>3300</v>
      </c>
      <c r="I12" s="118">
        <v>3700</v>
      </c>
      <c r="J12" s="446">
        <v>3470</v>
      </c>
      <c r="K12" s="440">
        <v>2890</v>
      </c>
      <c r="L12" s="444">
        <v>2030</v>
      </c>
      <c r="M12" s="118">
        <v>2610</v>
      </c>
      <c r="N12" s="118">
        <v>3700</v>
      </c>
      <c r="O12" s="118">
        <v>3110</v>
      </c>
      <c r="P12" s="440">
        <v>4030</v>
      </c>
      <c r="Q12" s="444">
        <v>7920</v>
      </c>
      <c r="R12" s="118">
        <v>7400</v>
      </c>
      <c r="S12" s="118">
        <v>8960</v>
      </c>
      <c r="T12" s="446">
        <v>8020</v>
      </c>
      <c r="U12" s="440">
        <v>8240</v>
      </c>
      <c r="V12" s="444">
        <v>44380</v>
      </c>
      <c r="W12" s="118">
        <v>36830</v>
      </c>
      <c r="X12" s="118">
        <v>40750</v>
      </c>
      <c r="Y12" s="446">
        <v>33890</v>
      </c>
      <c r="Z12" s="440">
        <v>36930</v>
      </c>
      <c r="AA12" s="449">
        <v>6.1291843470061291</v>
      </c>
      <c r="AB12" s="289">
        <v>6.5754633715798763</v>
      </c>
      <c r="AC12" s="289">
        <v>6.9861173309449169</v>
      </c>
      <c r="AD12" s="289">
        <v>6.5693430656934311</v>
      </c>
      <c r="AE12" s="450">
        <v>6.6399649540021279</v>
      </c>
      <c r="AF12" s="449">
        <v>6.1306264191264859</v>
      </c>
      <c r="AG12" s="289">
        <v>5.6036678553234847</v>
      </c>
      <c r="AH12" s="289">
        <v>6.2373567093728921</v>
      </c>
      <c r="AI12" s="452">
        <v>6.6717938857911943</v>
      </c>
      <c r="AJ12" s="450">
        <v>7.3174588116244497</v>
      </c>
      <c r="AK12" s="449">
        <v>13.122171945701359</v>
      </c>
      <c r="AL12" s="289">
        <v>14.123376623376624</v>
      </c>
      <c r="AM12" s="289">
        <v>17.63584366062917</v>
      </c>
      <c r="AN12" s="452">
        <v>17.050438596491226</v>
      </c>
      <c r="AO12" s="450">
        <v>21.891965255157437</v>
      </c>
      <c r="AP12" s="449">
        <v>7.0999551770506502</v>
      </c>
      <c r="AQ12" s="289">
        <v>7.3977806658002603</v>
      </c>
      <c r="AR12" s="289">
        <v>8.7303907239598555</v>
      </c>
      <c r="AS12" s="452">
        <v>8.701312791580774</v>
      </c>
      <c r="AT12" s="450">
        <v>10.583097867968148</v>
      </c>
      <c r="AU12" s="449">
        <v>10.458640248440828</v>
      </c>
      <c r="AV12" s="289">
        <v>9.8014690227804984</v>
      </c>
      <c r="AW12" s="289">
        <v>8.9674681753889676</v>
      </c>
      <c r="AX12" s="452">
        <v>10.507549685300592</v>
      </c>
      <c r="AY12" s="572">
        <v>11.48706703834595</v>
      </c>
      <c r="AZ12" s="119"/>
    </row>
    <row r="13" spans="1:52" x14ac:dyDescent="0.35">
      <c r="A13" s="441" t="s">
        <v>53</v>
      </c>
      <c r="B13" s="443">
        <v>2700</v>
      </c>
      <c r="C13" s="117">
        <v>3170</v>
      </c>
      <c r="D13" s="117">
        <v>2980</v>
      </c>
      <c r="E13" s="117">
        <v>2790</v>
      </c>
      <c r="F13" s="439">
        <v>2460</v>
      </c>
      <c r="G13" s="443">
        <v>9890</v>
      </c>
      <c r="H13" s="117">
        <v>8480</v>
      </c>
      <c r="I13" s="117">
        <v>8930</v>
      </c>
      <c r="J13" s="445">
        <v>7890</v>
      </c>
      <c r="K13" s="439">
        <v>6610</v>
      </c>
      <c r="L13" s="443">
        <v>2300</v>
      </c>
      <c r="M13" s="117">
        <v>2810</v>
      </c>
      <c r="N13" s="117">
        <v>3390</v>
      </c>
      <c r="O13" s="117">
        <v>3100</v>
      </c>
      <c r="P13" s="439">
        <v>3180</v>
      </c>
      <c r="Q13" s="443">
        <v>14890</v>
      </c>
      <c r="R13" s="117">
        <v>14460</v>
      </c>
      <c r="S13" s="117">
        <v>15300</v>
      </c>
      <c r="T13" s="445">
        <v>13780</v>
      </c>
      <c r="U13" s="439">
        <v>12250</v>
      </c>
      <c r="V13" s="443">
        <v>63590</v>
      </c>
      <c r="W13" s="117">
        <v>52550</v>
      </c>
      <c r="X13" s="117">
        <v>56320</v>
      </c>
      <c r="Y13" s="445">
        <v>47820</v>
      </c>
      <c r="Z13" s="439">
        <v>49020</v>
      </c>
      <c r="AA13" s="447">
        <v>12.729844413012732</v>
      </c>
      <c r="AB13" s="288">
        <v>13.989408649602824</v>
      </c>
      <c r="AC13" s="288">
        <v>13.34527541424093</v>
      </c>
      <c r="AD13" s="288">
        <v>12.728102189781021</v>
      </c>
      <c r="AE13" s="448">
        <v>12.347456036047312</v>
      </c>
      <c r="AF13" s="447">
        <v>13.209563242954456</v>
      </c>
      <c r="AG13" s="288">
        <v>14.399728307013076</v>
      </c>
      <c r="AH13" s="288">
        <v>15.053944706675656</v>
      </c>
      <c r="AI13" s="451">
        <v>15.17015958469525</v>
      </c>
      <c r="AJ13" s="448">
        <v>16.731492900736804</v>
      </c>
      <c r="AK13" s="447">
        <v>14.86748545572075</v>
      </c>
      <c r="AL13" s="288">
        <v>15.205627705627705</v>
      </c>
      <c r="AM13" s="288">
        <v>16.158245948522403</v>
      </c>
      <c r="AN13" s="451">
        <v>16.995614035087719</v>
      </c>
      <c r="AO13" s="448">
        <v>17.277415852334418</v>
      </c>
      <c r="AP13" s="447">
        <v>13.348274316450023</v>
      </c>
      <c r="AQ13" s="288">
        <v>14.455663301009697</v>
      </c>
      <c r="AR13" s="288">
        <v>14.907921660333237</v>
      </c>
      <c r="AS13" s="451">
        <v>14.950634696755994</v>
      </c>
      <c r="AT13" s="448">
        <v>15.733367582840996</v>
      </c>
      <c r="AU13" s="447">
        <v>14.454739111464724</v>
      </c>
      <c r="AV13" s="288">
        <v>13.984990419416649</v>
      </c>
      <c r="AW13" s="288">
        <v>12.849060416245706</v>
      </c>
      <c r="AX13" s="451">
        <v>14.826527764859081</v>
      </c>
      <c r="AY13" s="573">
        <v>15.249347811718783</v>
      </c>
      <c r="AZ13" s="119"/>
    </row>
    <row r="14" spans="1:52" x14ac:dyDescent="0.35">
      <c r="A14" s="442" t="s">
        <v>54</v>
      </c>
      <c r="B14" s="444">
        <v>3030</v>
      </c>
      <c r="C14" s="118">
        <v>2760</v>
      </c>
      <c r="D14" s="118">
        <v>2990</v>
      </c>
      <c r="E14" s="118">
        <v>2690</v>
      </c>
      <c r="F14" s="440">
        <v>2720</v>
      </c>
      <c r="G14" s="444">
        <v>9520</v>
      </c>
      <c r="H14" s="118">
        <v>8540</v>
      </c>
      <c r="I14" s="118">
        <v>8140</v>
      </c>
      <c r="J14" s="446">
        <v>7320</v>
      </c>
      <c r="K14" s="440">
        <v>5150</v>
      </c>
      <c r="L14" s="444">
        <v>2630</v>
      </c>
      <c r="M14" s="118">
        <v>3270</v>
      </c>
      <c r="N14" s="118">
        <v>3090</v>
      </c>
      <c r="O14" s="118">
        <v>2820</v>
      </c>
      <c r="P14" s="440">
        <v>1860</v>
      </c>
      <c r="Q14" s="444">
        <v>15180</v>
      </c>
      <c r="R14" s="118">
        <v>14570</v>
      </c>
      <c r="S14" s="118">
        <v>14220</v>
      </c>
      <c r="T14" s="446">
        <v>12830</v>
      </c>
      <c r="U14" s="440">
        <v>9730</v>
      </c>
      <c r="V14" s="444">
        <v>53550</v>
      </c>
      <c r="W14" s="118">
        <v>43430</v>
      </c>
      <c r="X14" s="118">
        <v>43920</v>
      </c>
      <c r="Y14" s="446">
        <v>37090</v>
      </c>
      <c r="Z14" s="440">
        <v>36430</v>
      </c>
      <c r="AA14" s="449">
        <v>14.285714285714285</v>
      </c>
      <c r="AB14" s="289">
        <v>12.180052956751986</v>
      </c>
      <c r="AC14" s="289">
        <v>13.390058217644423</v>
      </c>
      <c r="AD14" s="289">
        <v>12.271897810218977</v>
      </c>
      <c r="AE14" s="450">
        <v>13.624131672820578</v>
      </c>
      <c r="AF14" s="449">
        <v>12.715373313743822</v>
      </c>
      <c r="AG14" s="289">
        <v>14.501613177109865</v>
      </c>
      <c r="AH14" s="289">
        <v>13.722184760620365</v>
      </c>
      <c r="AI14" s="452">
        <v>14.074216496827532</v>
      </c>
      <c r="AJ14" s="450">
        <v>13.037978686399141</v>
      </c>
      <c r="AK14" s="449">
        <v>17.000646412411118</v>
      </c>
      <c r="AL14" s="289">
        <v>17.694805194805195</v>
      </c>
      <c r="AM14" s="289">
        <v>14.728312678741659</v>
      </c>
      <c r="AN14" s="452">
        <v>15.460526315789474</v>
      </c>
      <c r="AO14" s="450">
        <v>10.124864277958741</v>
      </c>
      <c r="AP14" s="449">
        <v>13.608247422680412</v>
      </c>
      <c r="AQ14" s="289">
        <v>14.565630310906727</v>
      </c>
      <c r="AR14" s="289">
        <v>13.855597778427361</v>
      </c>
      <c r="AS14" s="452">
        <v>13.919930563089942</v>
      </c>
      <c r="AT14" s="450">
        <v>12.496789108656563</v>
      </c>
      <c r="AU14" s="449">
        <v>11.272232630957575</v>
      </c>
      <c r="AV14" s="289">
        <v>11.557909303810943</v>
      </c>
      <c r="AW14" s="289">
        <v>10.82036775106082</v>
      </c>
      <c r="AX14" s="452">
        <v>11.49970545375624</v>
      </c>
      <c r="AY14" s="572">
        <v>11.334662980976708</v>
      </c>
      <c r="AZ14" s="119"/>
    </row>
    <row r="15" spans="1:52" x14ac:dyDescent="0.35">
      <c r="A15" s="441" t="s">
        <v>52</v>
      </c>
      <c r="B15" s="443">
        <v>360</v>
      </c>
      <c r="C15" s="117">
        <v>360</v>
      </c>
      <c r="D15" s="117">
        <v>200</v>
      </c>
      <c r="E15" s="117">
        <v>220</v>
      </c>
      <c r="F15" s="439">
        <v>140</v>
      </c>
      <c r="G15" s="443">
        <v>1230</v>
      </c>
      <c r="H15" s="117">
        <v>3360</v>
      </c>
      <c r="I15" s="117">
        <v>650</v>
      </c>
      <c r="J15" s="445">
        <v>700</v>
      </c>
      <c r="K15" s="439">
        <v>510</v>
      </c>
      <c r="L15" s="443">
        <v>100</v>
      </c>
      <c r="M15" s="117">
        <v>200</v>
      </c>
      <c r="N15" s="117">
        <v>130</v>
      </c>
      <c r="O15" s="117">
        <v>130</v>
      </c>
      <c r="P15" s="439">
        <v>180</v>
      </c>
      <c r="Q15" s="443">
        <v>1690</v>
      </c>
      <c r="R15" s="117">
        <v>3920</v>
      </c>
      <c r="S15" s="117">
        <v>980</v>
      </c>
      <c r="T15" s="445">
        <v>1050</v>
      </c>
      <c r="U15" s="439">
        <v>830</v>
      </c>
      <c r="V15" s="443">
        <v>5730</v>
      </c>
      <c r="W15" s="117">
        <v>4570</v>
      </c>
      <c r="X15" s="117">
        <v>3750</v>
      </c>
      <c r="Y15" s="445">
        <v>3230</v>
      </c>
      <c r="Z15" s="439">
        <v>3360</v>
      </c>
      <c r="AA15" s="447">
        <v>1.6973125884016973</v>
      </c>
      <c r="AB15" s="288">
        <v>1.588702559576346</v>
      </c>
      <c r="AC15" s="288">
        <v>0.88770528184642694</v>
      </c>
      <c r="AD15" s="288">
        <v>1.0036496350364963</v>
      </c>
      <c r="AE15" s="448">
        <v>0.70140280561122248</v>
      </c>
      <c r="AF15" s="447">
        <v>1.6395627832577979</v>
      </c>
      <c r="AG15" s="288">
        <v>5.4723127035830617</v>
      </c>
      <c r="AH15" s="288">
        <v>1.0838752709688178</v>
      </c>
      <c r="AI15" s="451">
        <v>1.3461538461538463</v>
      </c>
      <c r="AJ15" s="448">
        <v>1.2908124525436597</v>
      </c>
      <c r="AK15" s="447">
        <v>0.64641241111829351</v>
      </c>
      <c r="AL15" s="288">
        <v>1.0822510822510822</v>
      </c>
      <c r="AM15" s="288">
        <v>0.61582188536238747</v>
      </c>
      <c r="AN15" s="451">
        <v>0.7131102578167855</v>
      </c>
      <c r="AO15" s="448">
        <v>0.97826086956521741</v>
      </c>
      <c r="AP15" s="447">
        <v>1.512981199641898</v>
      </c>
      <c r="AQ15" s="288">
        <v>3.8228983811195629</v>
      </c>
      <c r="AR15" s="288">
        <v>0.94585464723482293</v>
      </c>
      <c r="AS15" s="451">
        <v>1.1394465545306565</v>
      </c>
      <c r="AT15" s="448">
        <v>1.0658790291511493</v>
      </c>
      <c r="AU15" s="447">
        <v>1.1578564500484967</v>
      </c>
      <c r="AV15" s="288">
        <v>1.2162018309559293</v>
      </c>
      <c r="AW15" s="288">
        <v>0.95327672987950585</v>
      </c>
      <c r="AX15" s="451">
        <v>1.0014572287849193</v>
      </c>
      <c r="AY15" s="573">
        <v>1.0452961672473868</v>
      </c>
      <c r="AZ15" s="119"/>
    </row>
    <row r="16" spans="1:52" x14ac:dyDescent="0.35">
      <c r="A16" s="266" t="s">
        <v>10</v>
      </c>
      <c r="B16" s="564">
        <v>21210</v>
      </c>
      <c r="C16" s="565">
        <v>22660</v>
      </c>
      <c r="D16" s="565">
        <v>22530</v>
      </c>
      <c r="E16" s="565">
        <v>21920</v>
      </c>
      <c r="F16" s="566">
        <v>19960</v>
      </c>
      <c r="G16" s="564">
        <v>75020</v>
      </c>
      <c r="H16" s="565">
        <v>61400</v>
      </c>
      <c r="I16" s="565">
        <v>59970</v>
      </c>
      <c r="J16" s="567">
        <v>52000</v>
      </c>
      <c r="K16" s="566">
        <v>39510</v>
      </c>
      <c r="L16" s="564">
        <v>15470</v>
      </c>
      <c r="M16" s="565">
        <v>18480</v>
      </c>
      <c r="N16" s="565">
        <v>21110</v>
      </c>
      <c r="O16" s="567">
        <v>18230</v>
      </c>
      <c r="P16" s="566">
        <v>18400</v>
      </c>
      <c r="Q16" s="564">
        <v>111700</v>
      </c>
      <c r="R16" s="565">
        <v>102540</v>
      </c>
      <c r="S16" s="565">
        <v>103610</v>
      </c>
      <c r="T16" s="567">
        <v>92150</v>
      </c>
      <c r="U16" s="566">
        <v>77870</v>
      </c>
      <c r="V16" s="564">
        <v>494880</v>
      </c>
      <c r="W16" s="565">
        <v>375760</v>
      </c>
      <c r="X16" s="565">
        <v>393380</v>
      </c>
      <c r="Y16" s="567">
        <v>322530</v>
      </c>
      <c r="Z16" s="566">
        <v>321440</v>
      </c>
      <c r="AA16" s="568">
        <v>100</v>
      </c>
      <c r="AB16" s="569">
        <v>100</v>
      </c>
      <c r="AC16" s="569">
        <v>100</v>
      </c>
      <c r="AD16" s="569">
        <v>100</v>
      </c>
      <c r="AE16" s="570">
        <v>100</v>
      </c>
      <c r="AF16" s="568">
        <v>100</v>
      </c>
      <c r="AG16" s="569">
        <v>100</v>
      </c>
      <c r="AH16" s="569">
        <v>100</v>
      </c>
      <c r="AI16" s="571">
        <v>100</v>
      </c>
      <c r="AJ16" s="570">
        <v>100</v>
      </c>
      <c r="AK16" s="568">
        <v>100</v>
      </c>
      <c r="AL16" s="569">
        <v>100</v>
      </c>
      <c r="AM16" s="569">
        <v>100</v>
      </c>
      <c r="AN16" s="571">
        <v>100</v>
      </c>
      <c r="AO16" s="570">
        <v>100</v>
      </c>
      <c r="AP16" s="568">
        <v>100</v>
      </c>
      <c r="AQ16" s="569">
        <v>100</v>
      </c>
      <c r="AR16" s="569">
        <v>100</v>
      </c>
      <c r="AS16" s="571">
        <v>100</v>
      </c>
      <c r="AT16" s="570">
        <v>100</v>
      </c>
      <c r="AU16" s="568">
        <v>100</v>
      </c>
      <c r="AV16" s="569">
        <v>100</v>
      </c>
      <c r="AW16" s="569">
        <v>100</v>
      </c>
      <c r="AX16" s="571">
        <v>100</v>
      </c>
      <c r="AY16" s="574">
        <v>100</v>
      </c>
      <c r="AZ16" s="119"/>
    </row>
    <row r="17" spans="1:51" x14ac:dyDescent="0.35">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169"/>
      <c r="AB17" s="169"/>
      <c r="AC17" s="169"/>
      <c r="AD17" s="169"/>
      <c r="AE17" s="169"/>
      <c r="AF17" s="169"/>
      <c r="AG17" s="169"/>
      <c r="AH17" s="169"/>
      <c r="AI17" s="169"/>
      <c r="AJ17" s="169"/>
      <c r="AK17" s="169"/>
      <c r="AL17" s="169"/>
      <c r="AM17" s="169"/>
      <c r="AN17" s="169"/>
      <c r="AO17" s="169"/>
      <c r="AP17" s="169"/>
      <c r="AQ17" s="169"/>
      <c r="AR17" s="169"/>
      <c r="AS17" s="169"/>
      <c r="AT17" s="169"/>
      <c r="AU17" s="169"/>
      <c r="AV17" s="169"/>
      <c r="AW17" s="169"/>
      <c r="AX17" s="169"/>
      <c r="AY17" s="169"/>
    </row>
    <row r="19" spans="1:51" x14ac:dyDescent="0.35">
      <c r="A19" s="20" t="s">
        <v>324</v>
      </c>
    </row>
    <row r="20" spans="1:51" x14ac:dyDescent="0.35">
      <c r="A20" s="20" t="s">
        <v>343</v>
      </c>
    </row>
    <row r="21" spans="1:51" x14ac:dyDescent="0.35">
      <c r="A21" s="20" t="s">
        <v>344</v>
      </c>
    </row>
    <row r="25" spans="1:51" x14ac:dyDescent="0.35">
      <c r="A25" s="2" t="s">
        <v>221</v>
      </c>
    </row>
    <row r="33" spans="13:23" x14ac:dyDescent="0.35">
      <c r="M33" s="6"/>
      <c r="N33" s="6"/>
      <c r="O33" s="6"/>
      <c r="P33" s="6"/>
      <c r="Q33" s="6"/>
      <c r="R33" s="6"/>
      <c r="S33" s="6"/>
      <c r="T33" s="6"/>
      <c r="U33" s="6"/>
      <c r="V33" s="6"/>
      <c r="W33" s="6"/>
    </row>
    <row r="35" spans="13:23" x14ac:dyDescent="0.35">
      <c r="M35" s="26"/>
      <c r="N35" s="26"/>
      <c r="O35" s="26"/>
      <c r="P35" s="26"/>
      <c r="Q35" s="26"/>
      <c r="R35" s="26"/>
      <c r="S35" s="26"/>
      <c r="T35" s="26"/>
      <c r="U35" s="26"/>
      <c r="V35" s="26"/>
      <c r="W35" s="26"/>
    </row>
    <row r="37" spans="13:23" x14ac:dyDescent="0.35">
      <c r="M37" s="26"/>
      <c r="N37" s="26"/>
      <c r="O37" s="26"/>
      <c r="P37" s="26"/>
      <c r="Q37" s="26"/>
      <c r="R37" s="26"/>
      <c r="S37" s="26"/>
      <c r="T37" s="26"/>
      <c r="U37" s="26"/>
      <c r="V37" s="26"/>
      <c r="W37" s="26"/>
    </row>
    <row r="39" spans="13:23" x14ac:dyDescent="0.35">
      <c r="M39" s="26"/>
      <c r="N39" s="26"/>
      <c r="O39" s="26"/>
      <c r="P39" s="26"/>
      <c r="Q39" s="26"/>
      <c r="R39" s="26"/>
      <c r="S39" s="26"/>
      <c r="T39" s="26"/>
      <c r="U39" s="26"/>
      <c r="V39" s="26"/>
      <c r="W39" s="26"/>
    </row>
    <row r="41" spans="13:23" x14ac:dyDescent="0.35">
      <c r="M41" s="26"/>
      <c r="N41" s="26"/>
      <c r="O41" s="26"/>
      <c r="P41" s="26"/>
      <c r="Q41" s="26"/>
      <c r="R41" s="26"/>
      <c r="S41" s="26"/>
      <c r="T41" s="26"/>
      <c r="U41" s="26"/>
      <c r="V41" s="26"/>
      <c r="W41" s="26"/>
    </row>
    <row r="43" spans="13:23" x14ac:dyDescent="0.35">
      <c r="M43" s="26"/>
      <c r="N43" s="26"/>
      <c r="O43" s="26"/>
      <c r="P43" s="26"/>
      <c r="Q43" s="26"/>
      <c r="R43" s="26"/>
      <c r="S43" s="26"/>
      <c r="T43" s="26"/>
      <c r="U43" s="26"/>
      <c r="V43" s="26"/>
      <c r="W43" s="26"/>
    </row>
    <row r="49" spans="13:23" x14ac:dyDescent="0.35">
      <c r="M49" s="6"/>
      <c r="N49" s="6"/>
      <c r="O49" s="6"/>
      <c r="P49" s="6"/>
      <c r="Q49" s="6"/>
      <c r="R49" s="6"/>
      <c r="S49" s="6"/>
      <c r="T49" s="6"/>
      <c r="U49" s="6"/>
      <c r="V49" s="6"/>
      <c r="W49" s="6"/>
    </row>
    <row r="51" spans="13:23" x14ac:dyDescent="0.35">
      <c r="M51" s="26"/>
      <c r="N51" s="26"/>
      <c r="O51" s="26"/>
      <c r="P51" s="26"/>
      <c r="Q51" s="26"/>
      <c r="R51" s="26"/>
      <c r="S51" s="26"/>
      <c r="T51" s="26"/>
      <c r="U51" s="26"/>
      <c r="V51" s="26"/>
      <c r="W51" s="26"/>
    </row>
    <row r="53" spans="13:23" x14ac:dyDescent="0.35">
      <c r="M53" s="26"/>
      <c r="N53" s="26"/>
      <c r="O53" s="26"/>
      <c r="P53" s="26"/>
      <c r="Q53" s="26"/>
      <c r="R53" s="26"/>
      <c r="S53" s="26"/>
      <c r="T53" s="26"/>
      <c r="U53" s="26"/>
      <c r="V53" s="26"/>
      <c r="W53" s="26"/>
    </row>
    <row r="55" spans="13:23" x14ac:dyDescent="0.35">
      <c r="M55" s="26"/>
      <c r="N55" s="26"/>
      <c r="O55" s="26"/>
      <c r="P55" s="26"/>
      <c r="Q55" s="26"/>
      <c r="R55" s="26"/>
      <c r="S55" s="26"/>
      <c r="T55" s="26"/>
      <c r="U55" s="26"/>
      <c r="V55" s="26"/>
      <c r="W55" s="26"/>
    </row>
    <row r="57" spans="13:23" x14ac:dyDescent="0.35">
      <c r="M57" s="26"/>
      <c r="N57" s="26"/>
      <c r="O57" s="26"/>
      <c r="P57" s="26"/>
      <c r="Q57" s="26"/>
      <c r="R57" s="26"/>
      <c r="S57" s="26"/>
      <c r="T57" s="26"/>
      <c r="U57" s="26"/>
      <c r="V57" s="26"/>
      <c r="W57" s="26"/>
    </row>
    <row r="59" spans="13:23" x14ac:dyDescent="0.35">
      <c r="M59" s="26"/>
      <c r="N59" s="26"/>
      <c r="O59" s="26"/>
      <c r="P59" s="26"/>
      <c r="Q59" s="26"/>
      <c r="R59" s="26"/>
      <c r="S59" s="26"/>
      <c r="T59" s="26"/>
      <c r="U59" s="26"/>
      <c r="V59" s="26"/>
      <c r="W59" s="26"/>
    </row>
    <row r="65" spans="13:23" x14ac:dyDescent="0.35">
      <c r="M65" s="6"/>
      <c r="N65" s="6"/>
      <c r="O65" s="6"/>
      <c r="P65" s="6"/>
      <c r="Q65" s="6"/>
      <c r="R65" s="6"/>
      <c r="S65" s="6"/>
      <c r="T65" s="6"/>
      <c r="U65" s="6"/>
      <c r="V65" s="6"/>
      <c r="W65" s="6"/>
    </row>
    <row r="67" spans="13:23" x14ac:dyDescent="0.35">
      <c r="M67" s="26"/>
      <c r="N67" s="26"/>
      <c r="O67" s="26"/>
      <c r="P67" s="26"/>
      <c r="Q67" s="26"/>
      <c r="R67" s="26"/>
      <c r="S67" s="26"/>
      <c r="T67" s="26"/>
      <c r="U67" s="26"/>
      <c r="V67" s="26"/>
      <c r="W67" s="26"/>
    </row>
    <row r="69" spans="13:23" x14ac:dyDescent="0.35">
      <c r="M69" s="26"/>
      <c r="N69" s="26"/>
      <c r="O69" s="26"/>
      <c r="P69" s="26"/>
      <c r="Q69" s="26"/>
      <c r="R69" s="26"/>
      <c r="S69" s="26"/>
      <c r="T69" s="26"/>
      <c r="U69" s="26"/>
      <c r="V69" s="26"/>
      <c r="W69" s="26"/>
    </row>
    <row r="71" spans="13:23" x14ac:dyDescent="0.35">
      <c r="M71" s="26"/>
      <c r="N71" s="26"/>
      <c r="O71" s="26"/>
      <c r="P71" s="26"/>
      <c r="Q71" s="26"/>
      <c r="R71" s="26"/>
      <c r="S71" s="26"/>
      <c r="T71" s="26"/>
      <c r="U71" s="26"/>
      <c r="V71" s="26"/>
      <c r="W71" s="26"/>
    </row>
    <row r="73" spans="13:23" x14ac:dyDescent="0.35">
      <c r="M73" s="26"/>
      <c r="N73" s="26"/>
      <c r="O73" s="26"/>
      <c r="P73" s="26"/>
      <c r="Q73" s="26"/>
      <c r="R73" s="26"/>
      <c r="S73" s="26"/>
      <c r="T73" s="26"/>
      <c r="U73" s="26"/>
      <c r="V73" s="26"/>
      <c r="W73" s="26"/>
    </row>
    <row r="75" spans="13:23" x14ac:dyDescent="0.35">
      <c r="M75" s="26"/>
      <c r="N75" s="26"/>
      <c r="O75" s="26"/>
      <c r="P75" s="26"/>
      <c r="Q75" s="26"/>
      <c r="R75" s="26"/>
      <c r="S75" s="26"/>
      <c r="T75" s="26"/>
      <c r="U75" s="26"/>
      <c r="V75" s="26"/>
      <c r="W75" s="26"/>
    </row>
    <row r="82" spans="44:51" x14ac:dyDescent="0.35">
      <c r="AR82"/>
      <c r="AS82"/>
      <c r="AT82"/>
      <c r="AU82"/>
      <c r="AV82"/>
      <c r="AW82"/>
      <c r="AX82"/>
      <c r="AY82"/>
    </row>
    <row r="83" spans="44:51" x14ac:dyDescent="0.35">
      <c r="AR83"/>
      <c r="AS83"/>
      <c r="AT83"/>
      <c r="AU83"/>
      <c r="AV83"/>
      <c r="AW83"/>
      <c r="AX83"/>
      <c r="AY83"/>
    </row>
    <row r="84" spans="44:51" x14ac:dyDescent="0.35">
      <c r="AR84"/>
      <c r="AS84"/>
      <c r="AT84"/>
      <c r="AU84"/>
      <c r="AV84"/>
      <c r="AW84"/>
      <c r="AX84"/>
      <c r="AY84"/>
    </row>
    <row r="85" spans="44:51" x14ac:dyDescent="0.35">
      <c r="AR85"/>
      <c r="AS85"/>
      <c r="AT85"/>
      <c r="AU85"/>
      <c r="AV85"/>
      <c r="AW85"/>
      <c r="AX85"/>
      <c r="AY85"/>
    </row>
    <row r="86" spans="44:51" x14ac:dyDescent="0.35">
      <c r="AR86"/>
      <c r="AS86"/>
      <c r="AT86"/>
      <c r="AU86"/>
      <c r="AV86"/>
      <c r="AW86"/>
      <c r="AX86"/>
      <c r="AY86"/>
    </row>
    <row r="87" spans="44:51" x14ac:dyDescent="0.35">
      <c r="AR87"/>
      <c r="AS87"/>
      <c r="AT87"/>
      <c r="AU87"/>
      <c r="AV87"/>
      <c r="AW87"/>
      <c r="AX87"/>
      <c r="AY87"/>
    </row>
    <row r="88" spans="44:51" x14ac:dyDescent="0.35">
      <c r="AR88"/>
      <c r="AS88"/>
      <c r="AT88"/>
      <c r="AU88"/>
      <c r="AV88"/>
      <c r="AW88"/>
      <c r="AX88"/>
      <c r="AY88"/>
    </row>
    <row r="89" spans="44:51" x14ac:dyDescent="0.35">
      <c r="AR89"/>
      <c r="AS89"/>
      <c r="AT89"/>
      <c r="AU89"/>
      <c r="AV89"/>
      <c r="AW89"/>
      <c r="AX89"/>
      <c r="AY89"/>
    </row>
    <row r="90" spans="44:51" x14ac:dyDescent="0.35">
      <c r="AR90"/>
      <c r="AS90"/>
      <c r="AT90"/>
      <c r="AU90"/>
      <c r="AV90"/>
      <c r="AW90"/>
      <c r="AX90"/>
      <c r="AY90"/>
    </row>
    <row r="91" spans="44:51" x14ac:dyDescent="0.35">
      <c r="AR91"/>
      <c r="AS91"/>
      <c r="AT91"/>
      <c r="AU91"/>
      <c r="AV91"/>
      <c r="AW91"/>
      <c r="AX91"/>
      <c r="AY91"/>
    </row>
    <row r="92" spans="44:51" x14ac:dyDescent="0.35">
      <c r="AR92"/>
      <c r="AS92"/>
      <c r="AT92"/>
      <c r="AU92"/>
      <c r="AV92"/>
      <c r="AW92"/>
      <c r="AX92"/>
      <c r="AY92"/>
    </row>
    <row r="93" spans="44:51" x14ac:dyDescent="0.35">
      <c r="AR93"/>
      <c r="AS93"/>
      <c r="AT93"/>
      <c r="AU93"/>
      <c r="AV93"/>
      <c r="AW93"/>
      <c r="AX93"/>
      <c r="AY93"/>
    </row>
    <row r="94" spans="44:51" x14ac:dyDescent="0.35">
      <c r="AR94"/>
      <c r="AS94"/>
      <c r="AT94"/>
      <c r="AU94"/>
      <c r="AV94"/>
      <c r="AW94"/>
      <c r="AX94"/>
      <c r="AY94"/>
    </row>
    <row r="95" spans="44:51" x14ac:dyDescent="0.35">
      <c r="AR95"/>
      <c r="AS95"/>
      <c r="AT95"/>
      <c r="AU95"/>
      <c r="AV95"/>
      <c r="AW95"/>
      <c r="AX95"/>
      <c r="AY95"/>
    </row>
    <row r="96" spans="44:51" x14ac:dyDescent="0.35">
      <c r="AR96"/>
      <c r="AS96"/>
      <c r="AT96"/>
      <c r="AU96"/>
      <c r="AV96"/>
      <c r="AW96"/>
      <c r="AX96"/>
      <c r="AY96"/>
    </row>
    <row r="97" spans="44:51" x14ac:dyDescent="0.35">
      <c r="AR97"/>
      <c r="AS97"/>
      <c r="AT97"/>
      <c r="AU97"/>
      <c r="AV97"/>
      <c r="AW97"/>
      <c r="AX97"/>
      <c r="AY97"/>
    </row>
    <row r="98" spans="44:51" x14ac:dyDescent="0.35">
      <c r="AR98"/>
      <c r="AS98"/>
      <c r="AT98"/>
      <c r="AU98"/>
      <c r="AV98"/>
      <c r="AW98"/>
      <c r="AX98"/>
      <c r="AY98"/>
    </row>
    <row r="99" spans="44:51" x14ac:dyDescent="0.35">
      <c r="AR99"/>
      <c r="AS99"/>
      <c r="AT99"/>
      <c r="AU99"/>
      <c r="AV99"/>
      <c r="AW99"/>
      <c r="AX99"/>
      <c r="AY99"/>
    </row>
    <row r="100" spans="44:51" x14ac:dyDescent="0.35">
      <c r="AR100"/>
      <c r="AS100"/>
      <c r="AT100"/>
      <c r="AU100"/>
      <c r="AV100"/>
      <c r="AW100"/>
      <c r="AX100"/>
      <c r="AY100"/>
    </row>
    <row r="101" spans="44:51" x14ac:dyDescent="0.35">
      <c r="AR101"/>
      <c r="AS101"/>
      <c r="AT101"/>
      <c r="AU101"/>
      <c r="AV101"/>
      <c r="AW101"/>
      <c r="AX101"/>
      <c r="AY101"/>
    </row>
    <row r="102" spans="44:51" x14ac:dyDescent="0.35">
      <c r="AR102"/>
      <c r="AS102"/>
      <c r="AT102"/>
      <c r="AU102"/>
      <c r="AV102"/>
      <c r="AW102"/>
      <c r="AX102"/>
      <c r="AY102"/>
    </row>
    <row r="103" spans="44:51" x14ac:dyDescent="0.35">
      <c r="AR103"/>
      <c r="AS103"/>
      <c r="AT103"/>
      <c r="AU103"/>
      <c r="AV103"/>
      <c r="AW103"/>
      <c r="AX103"/>
      <c r="AY103"/>
    </row>
    <row r="104" spans="44:51" x14ac:dyDescent="0.35">
      <c r="AR104"/>
      <c r="AS104"/>
      <c r="AT104"/>
      <c r="AU104"/>
      <c r="AV104"/>
      <c r="AW104"/>
      <c r="AX104"/>
      <c r="AY104"/>
    </row>
    <row r="105" spans="44:51" x14ac:dyDescent="0.35">
      <c r="AR105"/>
      <c r="AS105"/>
      <c r="AT105"/>
      <c r="AU105"/>
      <c r="AV105"/>
      <c r="AW105"/>
      <c r="AX105"/>
      <c r="AY105"/>
    </row>
    <row r="106" spans="44:51" x14ac:dyDescent="0.35">
      <c r="AR106"/>
      <c r="AS106"/>
      <c r="AT106"/>
      <c r="AU106"/>
      <c r="AV106"/>
      <c r="AW106"/>
      <c r="AX106"/>
      <c r="AY106"/>
    </row>
    <row r="107" spans="44:51" x14ac:dyDescent="0.35">
      <c r="AR107"/>
      <c r="AS107"/>
      <c r="AT107"/>
      <c r="AU107"/>
      <c r="AV107"/>
      <c r="AW107"/>
      <c r="AX107"/>
      <c r="AY107"/>
    </row>
    <row r="108" spans="44:51" x14ac:dyDescent="0.35">
      <c r="AR108"/>
      <c r="AS108"/>
      <c r="AT108"/>
      <c r="AU108"/>
      <c r="AV108"/>
      <c r="AW108"/>
      <c r="AX108"/>
      <c r="AY108"/>
    </row>
    <row r="109" spans="44:51" x14ac:dyDescent="0.35">
      <c r="AR109"/>
      <c r="AS109"/>
      <c r="AT109"/>
      <c r="AU109"/>
      <c r="AV109"/>
      <c r="AW109"/>
      <c r="AX109"/>
      <c r="AY109"/>
    </row>
    <row r="110" spans="44:51" x14ac:dyDescent="0.35">
      <c r="AR110"/>
      <c r="AS110"/>
      <c r="AT110"/>
      <c r="AU110"/>
      <c r="AV110"/>
      <c r="AW110"/>
      <c r="AX110"/>
      <c r="AY110"/>
    </row>
    <row r="111" spans="44:51" x14ac:dyDescent="0.35">
      <c r="AR111"/>
      <c r="AS111"/>
      <c r="AT111"/>
      <c r="AU111"/>
      <c r="AV111"/>
      <c r="AW111"/>
      <c r="AX111"/>
      <c r="AY111"/>
    </row>
    <row r="112" spans="44:51" x14ac:dyDescent="0.35">
      <c r="AR112"/>
      <c r="AS112"/>
      <c r="AT112"/>
      <c r="AU112"/>
      <c r="AV112"/>
      <c r="AW112"/>
      <c r="AX112"/>
      <c r="AY112"/>
    </row>
    <row r="113" spans="44:51" x14ac:dyDescent="0.35">
      <c r="AR113"/>
      <c r="AS113"/>
      <c r="AT113"/>
      <c r="AU113"/>
      <c r="AV113"/>
      <c r="AW113"/>
      <c r="AX113"/>
      <c r="AY113"/>
    </row>
    <row r="114" spans="44:51" x14ac:dyDescent="0.35">
      <c r="AR114"/>
      <c r="AS114"/>
      <c r="AT114"/>
      <c r="AU114"/>
      <c r="AV114"/>
      <c r="AW114"/>
      <c r="AX114"/>
      <c r="AY114"/>
    </row>
    <row r="115" spans="44:51" x14ac:dyDescent="0.35">
      <c r="AR115"/>
      <c r="AS115"/>
      <c r="AT115"/>
      <c r="AU115"/>
      <c r="AV115"/>
      <c r="AW115"/>
      <c r="AX115"/>
      <c r="AY115"/>
    </row>
    <row r="116" spans="44:51" x14ac:dyDescent="0.35">
      <c r="AR116"/>
      <c r="AS116"/>
      <c r="AT116"/>
      <c r="AU116"/>
      <c r="AV116"/>
      <c r="AW116"/>
      <c r="AX116"/>
      <c r="AY116"/>
    </row>
    <row r="117" spans="44:51" x14ac:dyDescent="0.35">
      <c r="AR117"/>
      <c r="AS117"/>
      <c r="AT117"/>
      <c r="AU117"/>
      <c r="AV117"/>
      <c r="AW117"/>
      <c r="AX117"/>
      <c r="AY117"/>
    </row>
    <row r="118" spans="44:51" x14ac:dyDescent="0.35">
      <c r="AR118"/>
      <c r="AS118"/>
      <c r="AT118"/>
      <c r="AU118"/>
      <c r="AV118"/>
      <c r="AW118"/>
      <c r="AX118"/>
      <c r="AY118"/>
    </row>
    <row r="119" spans="44:51" x14ac:dyDescent="0.35">
      <c r="AR119"/>
      <c r="AS119"/>
      <c r="AT119"/>
      <c r="AU119"/>
      <c r="AV119"/>
      <c r="AW119"/>
      <c r="AX119"/>
      <c r="AY119"/>
    </row>
    <row r="120" spans="44:51" x14ac:dyDescent="0.35">
      <c r="AR120"/>
      <c r="AS120"/>
      <c r="AT120"/>
      <c r="AU120"/>
      <c r="AV120"/>
      <c r="AW120"/>
      <c r="AX120"/>
      <c r="AY120"/>
    </row>
    <row r="121" spans="44:51" x14ac:dyDescent="0.35">
      <c r="AR121"/>
      <c r="AS121"/>
      <c r="AT121"/>
      <c r="AU121"/>
      <c r="AV121"/>
      <c r="AW121"/>
      <c r="AX121"/>
      <c r="AY121"/>
    </row>
    <row r="122" spans="44:51" x14ac:dyDescent="0.35">
      <c r="AR122"/>
      <c r="AS122"/>
      <c r="AT122"/>
      <c r="AU122"/>
      <c r="AV122"/>
      <c r="AW122"/>
      <c r="AX122"/>
      <c r="AY122"/>
    </row>
    <row r="123" spans="44:51" x14ac:dyDescent="0.35">
      <c r="AR123"/>
      <c r="AS123"/>
      <c r="AT123"/>
      <c r="AU123"/>
      <c r="AV123"/>
      <c r="AW123"/>
      <c r="AX123"/>
      <c r="AY123"/>
    </row>
    <row r="124" spans="44:51" x14ac:dyDescent="0.35">
      <c r="AR124"/>
      <c r="AS124"/>
      <c r="AT124"/>
      <c r="AU124"/>
      <c r="AV124"/>
      <c r="AW124"/>
      <c r="AX124"/>
      <c r="AY124"/>
    </row>
    <row r="125" spans="44:51" x14ac:dyDescent="0.35">
      <c r="AR125"/>
      <c r="AS125"/>
      <c r="AT125"/>
      <c r="AU125"/>
      <c r="AV125"/>
      <c r="AW125"/>
      <c r="AX125"/>
      <c r="AY125"/>
    </row>
    <row r="126" spans="44:51" x14ac:dyDescent="0.35">
      <c r="AR126"/>
      <c r="AS126"/>
      <c r="AT126"/>
      <c r="AU126"/>
      <c r="AV126"/>
      <c r="AW126"/>
      <c r="AX126"/>
      <c r="AY126"/>
    </row>
    <row r="127" spans="44:51" x14ac:dyDescent="0.35">
      <c r="AR127"/>
      <c r="AS127"/>
      <c r="AT127"/>
      <c r="AU127"/>
      <c r="AV127"/>
      <c r="AW127"/>
      <c r="AX127"/>
      <c r="AY127"/>
    </row>
    <row r="128" spans="44:51" x14ac:dyDescent="0.35">
      <c r="AR128"/>
      <c r="AS128"/>
      <c r="AT128"/>
      <c r="AU128"/>
      <c r="AV128"/>
      <c r="AW128"/>
      <c r="AX128"/>
      <c r="AY128"/>
    </row>
    <row r="129" spans="44:51" x14ac:dyDescent="0.35">
      <c r="AR129"/>
      <c r="AS129"/>
      <c r="AT129"/>
      <c r="AU129"/>
      <c r="AV129"/>
      <c r="AW129"/>
      <c r="AX129"/>
      <c r="AY129"/>
    </row>
    <row r="130" spans="44:51" x14ac:dyDescent="0.35">
      <c r="AR130"/>
      <c r="AS130"/>
      <c r="AT130"/>
      <c r="AU130"/>
      <c r="AV130"/>
      <c r="AW130"/>
      <c r="AX130"/>
      <c r="AY130"/>
    </row>
    <row r="131" spans="44:51" x14ac:dyDescent="0.35">
      <c r="AR131"/>
      <c r="AS131"/>
      <c r="AT131"/>
      <c r="AU131"/>
      <c r="AV131"/>
      <c r="AW131"/>
      <c r="AX131"/>
      <c r="AY131"/>
    </row>
    <row r="132" spans="44:51" x14ac:dyDescent="0.35">
      <c r="AR132"/>
      <c r="AS132"/>
      <c r="AT132"/>
      <c r="AU132"/>
      <c r="AV132"/>
      <c r="AW132"/>
      <c r="AX132"/>
      <c r="AY132"/>
    </row>
    <row r="133" spans="44:51" x14ac:dyDescent="0.35">
      <c r="AR133"/>
      <c r="AS133"/>
      <c r="AT133"/>
      <c r="AU133"/>
      <c r="AV133"/>
      <c r="AW133"/>
      <c r="AX133"/>
      <c r="AY133"/>
    </row>
    <row r="134" spans="44:51" x14ac:dyDescent="0.35">
      <c r="AR134"/>
      <c r="AS134"/>
      <c r="AT134"/>
      <c r="AU134"/>
      <c r="AV134"/>
      <c r="AW134"/>
      <c r="AX134"/>
      <c r="AY134"/>
    </row>
    <row r="135" spans="44:51" x14ac:dyDescent="0.35">
      <c r="AR135"/>
      <c r="AS135"/>
      <c r="AT135"/>
      <c r="AU135"/>
      <c r="AV135"/>
      <c r="AW135"/>
      <c r="AX135"/>
      <c r="AY135"/>
    </row>
    <row r="136" spans="44:51" x14ac:dyDescent="0.35">
      <c r="AR136"/>
      <c r="AS136"/>
      <c r="AT136"/>
      <c r="AU136"/>
      <c r="AV136"/>
      <c r="AW136"/>
      <c r="AX136"/>
      <c r="AY136"/>
    </row>
    <row r="137" spans="44:51" x14ac:dyDescent="0.35">
      <c r="AR137"/>
      <c r="AS137"/>
      <c r="AT137"/>
      <c r="AU137"/>
      <c r="AV137"/>
      <c r="AW137"/>
      <c r="AX137"/>
      <c r="AY137"/>
    </row>
    <row r="138" spans="44:51" x14ac:dyDescent="0.35">
      <c r="AR138"/>
      <c r="AS138"/>
      <c r="AT138"/>
      <c r="AU138"/>
      <c r="AV138"/>
      <c r="AW138"/>
      <c r="AX138"/>
      <c r="AY138"/>
    </row>
    <row r="139" spans="44:51" x14ac:dyDescent="0.35">
      <c r="AR139"/>
      <c r="AS139"/>
      <c r="AT139"/>
      <c r="AU139"/>
      <c r="AV139"/>
      <c r="AW139"/>
      <c r="AX139"/>
      <c r="AY139"/>
    </row>
    <row r="140" spans="44:51" x14ac:dyDescent="0.35">
      <c r="AR140"/>
      <c r="AS140"/>
      <c r="AT140"/>
      <c r="AU140"/>
      <c r="AV140"/>
      <c r="AW140"/>
      <c r="AX140"/>
      <c r="AY140"/>
    </row>
    <row r="141" spans="44:51" x14ac:dyDescent="0.35">
      <c r="AR141"/>
      <c r="AS141"/>
      <c r="AT141"/>
      <c r="AU141"/>
      <c r="AV141"/>
      <c r="AW141"/>
      <c r="AX141"/>
      <c r="AY141"/>
    </row>
    <row r="142" spans="44:51" x14ac:dyDescent="0.35">
      <c r="AR142"/>
      <c r="AS142"/>
      <c r="AT142"/>
      <c r="AU142"/>
      <c r="AV142"/>
      <c r="AW142"/>
      <c r="AX142"/>
      <c r="AY142"/>
    </row>
    <row r="143" spans="44:51" x14ac:dyDescent="0.35">
      <c r="AR143"/>
      <c r="AS143"/>
      <c r="AT143"/>
      <c r="AU143"/>
      <c r="AV143"/>
      <c r="AW143"/>
      <c r="AX143"/>
      <c r="AY143"/>
    </row>
    <row r="144" spans="44:51" x14ac:dyDescent="0.35">
      <c r="AR144"/>
      <c r="AS144"/>
      <c r="AT144"/>
      <c r="AU144"/>
      <c r="AV144"/>
      <c r="AW144"/>
      <c r="AX144"/>
      <c r="AY144"/>
    </row>
    <row r="145" spans="44:51" x14ac:dyDescent="0.35">
      <c r="AR145"/>
      <c r="AS145"/>
      <c r="AT145"/>
      <c r="AU145"/>
      <c r="AV145"/>
      <c r="AW145"/>
      <c r="AX145"/>
      <c r="AY145"/>
    </row>
    <row r="146" spans="44:51" x14ac:dyDescent="0.35">
      <c r="AR146"/>
      <c r="AS146"/>
      <c r="AT146"/>
      <c r="AU146"/>
      <c r="AV146"/>
      <c r="AW146"/>
      <c r="AX146"/>
      <c r="AY146"/>
    </row>
    <row r="147" spans="44:51" x14ac:dyDescent="0.35">
      <c r="AR147"/>
      <c r="AS147"/>
      <c r="AT147"/>
      <c r="AU147"/>
      <c r="AV147"/>
      <c r="AW147"/>
      <c r="AX147"/>
      <c r="AY147"/>
    </row>
    <row r="148" spans="44:51" x14ac:dyDescent="0.35">
      <c r="AR148"/>
      <c r="AS148"/>
      <c r="AT148"/>
      <c r="AU148"/>
      <c r="AV148"/>
      <c r="AW148"/>
      <c r="AX148"/>
      <c r="AY148"/>
    </row>
    <row r="149" spans="44:51" x14ac:dyDescent="0.35">
      <c r="AR149"/>
      <c r="AS149"/>
      <c r="AT149"/>
      <c r="AU149"/>
      <c r="AV149"/>
      <c r="AW149"/>
      <c r="AX149"/>
      <c r="AY149"/>
    </row>
    <row r="150" spans="44:51" x14ac:dyDescent="0.35">
      <c r="AR150"/>
      <c r="AS150"/>
      <c r="AT150"/>
      <c r="AU150"/>
      <c r="AV150"/>
      <c r="AW150"/>
      <c r="AX150"/>
      <c r="AY150"/>
    </row>
    <row r="151" spans="44:51" x14ac:dyDescent="0.35">
      <c r="AR151"/>
      <c r="AS151"/>
      <c r="AT151"/>
      <c r="AU151"/>
      <c r="AV151"/>
      <c r="AW151"/>
      <c r="AX151"/>
      <c r="AY151"/>
    </row>
    <row r="152" spans="44:51" x14ac:dyDescent="0.35">
      <c r="AR152"/>
      <c r="AS152"/>
      <c r="AT152"/>
      <c r="AU152"/>
      <c r="AV152"/>
      <c r="AW152"/>
      <c r="AX152"/>
      <c r="AY152"/>
    </row>
    <row r="153" spans="44:51" x14ac:dyDescent="0.35">
      <c r="AR153"/>
      <c r="AS153"/>
      <c r="AT153"/>
      <c r="AU153"/>
      <c r="AV153"/>
      <c r="AW153"/>
      <c r="AX153"/>
      <c r="AY153"/>
    </row>
    <row r="154" spans="44:51" x14ac:dyDescent="0.35">
      <c r="AR154"/>
      <c r="AS154"/>
      <c r="AT154"/>
      <c r="AU154"/>
      <c r="AV154"/>
      <c r="AW154"/>
      <c r="AX154"/>
      <c r="AY154"/>
    </row>
    <row r="155" spans="44:51" x14ac:dyDescent="0.35">
      <c r="AR155"/>
      <c r="AS155"/>
      <c r="AT155"/>
      <c r="AU155"/>
      <c r="AV155"/>
      <c r="AW155"/>
      <c r="AX155"/>
      <c r="AY155"/>
    </row>
    <row r="156" spans="44:51" x14ac:dyDescent="0.35">
      <c r="AR156"/>
      <c r="AS156"/>
      <c r="AT156"/>
      <c r="AU156"/>
      <c r="AV156"/>
      <c r="AW156"/>
      <c r="AX156"/>
      <c r="AY156"/>
    </row>
    <row r="157" spans="44:51" x14ac:dyDescent="0.35">
      <c r="AR157"/>
      <c r="AS157"/>
      <c r="AT157"/>
      <c r="AU157"/>
      <c r="AV157"/>
      <c r="AW157"/>
      <c r="AX157"/>
      <c r="AY157"/>
    </row>
    <row r="158" spans="44:51" x14ac:dyDescent="0.35">
      <c r="AR158"/>
      <c r="AS158"/>
      <c r="AT158"/>
      <c r="AU158"/>
      <c r="AV158"/>
      <c r="AW158"/>
      <c r="AX158"/>
      <c r="AY158"/>
    </row>
    <row r="159" spans="44:51" x14ac:dyDescent="0.35">
      <c r="AR159"/>
      <c r="AS159"/>
      <c r="AT159"/>
      <c r="AU159"/>
      <c r="AV159"/>
      <c r="AW159"/>
      <c r="AX159"/>
      <c r="AY159"/>
    </row>
    <row r="160" spans="44:51" x14ac:dyDescent="0.35">
      <c r="AR160"/>
      <c r="AS160"/>
      <c r="AT160"/>
      <c r="AU160"/>
      <c r="AV160"/>
      <c r="AW160"/>
      <c r="AX160"/>
      <c r="AY160"/>
    </row>
    <row r="161" spans="44:51" x14ac:dyDescent="0.35">
      <c r="AR161"/>
      <c r="AS161"/>
      <c r="AT161"/>
      <c r="AU161"/>
      <c r="AV161"/>
      <c r="AW161"/>
      <c r="AX161"/>
      <c r="AY161"/>
    </row>
    <row r="162" spans="44:51" x14ac:dyDescent="0.35">
      <c r="AR162"/>
      <c r="AS162"/>
      <c r="AT162"/>
      <c r="AU162"/>
      <c r="AV162"/>
      <c r="AW162"/>
      <c r="AX162"/>
      <c r="AY162"/>
    </row>
    <row r="163" spans="44:51" x14ac:dyDescent="0.35">
      <c r="AR163"/>
      <c r="AS163"/>
      <c r="AT163"/>
      <c r="AU163"/>
      <c r="AV163"/>
      <c r="AW163"/>
      <c r="AX163"/>
      <c r="AY163"/>
    </row>
    <row r="164" spans="44:51" x14ac:dyDescent="0.35">
      <c r="AR164"/>
      <c r="AS164"/>
      <c r="AT164"/>
      <c r="AU164"/>
      <c r="AV164"/>
      <c r="AW164"/>
      <c r="AX164"/>
      <c r="AY164"/>
    </row>
    <row r="165" spans="44:51" x14ac:dyDescent="0.35">
      <c r="AR165"/>
      <c r="AS165"/>
      <c r="AT165"/>
      <c r="AU165"/>
      <c r="AV165"/>
      <c r="AW165"/>
      <c r="AX165"/>
      <c r="AY165"/>
    </row>
    <row r="166" spans="44:51" x14ac:dyDescent="0.35">
      <c r="AR166"/>
      <c r="AS166"/>
      <c r="AT166"/>
      <c r="AU166"/>
      <c r="AV166"/>
      <c r="AW166"/>
      <c r="AX166"/>
      <c r="AY166"/>
    </row>
    <row r="167" spans="44:51" x14ac:dyDescent="0.35">
      <c r="AR167"/>
      <c r="AS167"/>
      <c r="AT167"/>
      <c r="AU167"/>
      <c r="AV167"/>
      <c r="AW167"/>
      <c r="AX167"/>
      <c r="AY167"/>
    </row>
    <row r="168" spans="44:51" x14ac:dyDescent="0.35">
      <c r="AR168"/>
      <c r="AS168"/>
      <c r="AT168"/>
      <c r="AU168"/>
      <c r="AV168"/>
      <c r="AW168"/>
      <c r="AX168"/>
      <c r="AY168"/>
    </row>
    <row r="169" spans="44:51" x14ac:dyDescent="0.35">
      <c r="AR169"/>
      <c r="AS169"/>
      <c r="AT169"/>
      <c r="AU169"/>
      <c r="AV169"/>
      <c r="AW169"/>
      <c r="AX169"/>
      <c r="AY169"/>
    </row>
    <row r="170" spans="44:51" x14ac:dyDescent="0.35">
      <c r="AR170"/>
      <c r="AS170"/>
      <c r="AT170"/>
      <c r="AU170"/>
      <c r="AV170"/>
      <c r="AW170"/>
      <c r="AX170"/>
      <c r="AY170"/>
    </row>
    <row r="171" spans="44:51" x14ac:dyDescent="0.35">
      <c r="AR171"/>
      <c r="AS171"/>
      <c r="AT171"/>
      <c r="AU171"/>
      <c r="AV171"/>
      <c r="AW171"/>
      <c r="AX171"/>
      <c r="AY171"/>
    </row>
    <row r="172" spans="44:51" x14ac:dyDescent="0.35">
      <c r="AR172"/>
      <c r="AS172"/>
      <c r="AT172"/>
      <c r="AU172"/>
      <c r="AV172"/>
      <c r="AW172"/>
      <c r="AX172"/>
      <c r="AY172"/>
    </row>
    <row r="173" spans="44:51" x14ac:dyDescent="0.35">
      <c r="AR173"/>
      <c r="AS173"/>
      <c r="AT173"/>
      <c r="AU173"/>
      <c r="AV173"/>
      <c r="AW173"/>
      <c r="AX173"/>
      <c r="AY173"/>
    </row>
    <row r="174" spans="44:51" x14ac:dyDescent="0.35">
      <c r="AR174"/>
      <c r="AS174"/>
      <c r="AT174"/>
      <c r="AU174"/>
      <c r="AV174"/>
      <c r="AW174"/>
      <c r="AX174"/>
      <c r="AY174"/>
    </row>
    <row r="175" spans="44:51" x14ac:dyDescent="0.35">
      <c r="AR175"/>
      <c r="AS175"/>
      <c r="AT175"/>
      <c r="AU175"/>
      <c r="AV175"/>
      <c r="AW175"/>
      <c r="AX175"/>
      <c r="AY175"/>
    </row>
    <row r="176" spans="44:51" x14ac:dyDescent="0.35">
      <c r="AR176"/>
      <c r="AS176"/>
      <c r="AT176"/>
      <c r="AU176"/>
      <c r="AV176"/>
      <c r="AW176"/>
      <c r="AX176"/>
      <c r="AY176"/>
    </row>
    <row r="177" spans="44:63" x14ac:dyDescent="0.35">
      <c r="AR177"/>
      <c r="AS177"/>
      <c r="AT177"/>
      <c r="AU177"/>
      <c r="AV177"/>
      <c r="AW177"/>
      <c r="AX177"/>
      <c r="AY177"/>
    </row>
    <row r="178" spans="44:63" x14ac:dyDescent="0.35">
      <c r="AR178"/>
      <c r="AS178"/>
      <c r="AT178"/>
      <c r="AU178"/>
      <c r="AV178"/>
      <c r="AW178"/>
      <c r="AX178"/>
      <c r="AY178"/>
    </row>
    <row r="180" spans="44:63" x14ac:dyDescent="0.35">
      <c r="BA180" s="775"/>
      <c r="BB180" s="776"/>
      <c r="BC180" s="776"/>
      <c r="BD180" s="776"/>
      <c r="BE180" s="776"/>
      <c r="BF180" s="776"/>
      <c r="BG180" s="776"/>
      <c r="BH180" s="776"/>
      <c r="BI180" s="776"/>
      <c r="BJ180" s="776"/>
      <c r="BK180" s="776"/>
    </row>
    <row r="181" spans="44:63" x14ac:dyDescent="0.35">
      <c r="AZ181" s="5"/>
      <c r="BA181" s="6"/>
      <c r="BB181" s="6"/>
      <c r="BC181" s="6"/>
      <c r="BD181" s="6"/>
      <c r="BE181" s="6"/>
      <c r="BF181" s="6"/>
      <c r="BG181" s="6"/>
      <c r="BH181" s="6"/>
      <c r="BI181" s="6"/>
      <c r="BJ181" s="6"/>
      <c r="BK181" s="6"/>
    </row>
    <row r="182" spans="44:63" x14ac:dyDescent="0.35">
      <c r="AZ182" s="777"/>
      <c r="BA182" s="7"/>
      <c r="BB182" s="8"/>
      <c r="BC182" s="8"/>
      <c r="BD182" s="8"/>
      <c r="BE182" s="8"/>
      <c r="BF182" s="8"/>
      <c r="BG182" s="8"/>
      <c r="BH182" s="8"/>
      <c r="BI182" s="8"/>
      <c r="BJ182" s="8"/>
      <c r="BK182" s="8"/>
    </row>
    <row r="183" spans="44:63" x14ac:dyDescent="0.35">
      <c r="AZ183" s="777"/>
      <c r="BA183" s="7"/>
      <c r="BB183" s="9"/>
      <c r="BC183" s="9"/>
      <c r="BD183" s="9"/>
      <c r="BE183" s="9"/>
      <c r="BF183" s="9"/>
      <c r="BG183" s="9"/>
      <c r="BH183" s="9"/>
      <c r="BI183" s="9"/>
      <c r="BJ183" s="9"/>
      <c r="BK183" s="145"/>
    </row>
    <row r="184" spans="44:63" x14ac:dyDescent="0.35">
      <c r="AZ184" s="752"/>
      <c r="BA184" s="7"/>
      <c r="BB184" s="8"/>
      <c r="BC184" s="8"/>
      <c r="BD184" s="8"/>
      <c r="BE184" s="8"/>
      <c r="BF184" s="8"/>
      <c r="BG184" s="8"/>
      <c r="BH184" s="8"/>
      <c r="BI184" s="8"/>
      <c r="BJ184" s="8"/>
      <c r="BK184" s="8"/>
    </row>
    <row r="185" spans="44:63" x14ac:dyDescent="0.35">
      <c r="AZ185" s="752"/>
      <c r="BA185" s="7"/>
      <c r="BB185" s="9"/>
      <c r="BC185" s="9"/>
      <c r="BD185" s="9"/>
      <c r="BE185" s="9"/>
      <c r="BF185" s="9"/>
      <c r="BG185" s="9"/>
      <c r="BH185" s="9"/>
      <c r="BI185" s="9"/>
      <c r="BJ185" s="9"/>
      <c r="BK185" s="9"/>
    </row>
    <row r="186" spans="44:63" x14ac:dyDescent="0.35">
      <c r="AZ186" s="777"/>
      <c r="BA186" s="7"/>
      <c r="BB186" s="8"/>
      <c r="BC186" s="8"/>
      <c r="BD186" s="8"/>
      <c r="BE186" s="8"/>
      <c r="BF186" s="8"/>
      <c r="BG186" s="8"/>
      <c r="BH186" s="8"/>
      <c r="BI186" s="8"/>
      <c r="BJ186" s="8"/>
      <c r="BK186" s="8"/>
    </row>
    <row r="187" spans="44:63" x14ac:dyDescent="0.35">
      <c r="AZ187" s="777"/>
      <c r="BA187" s="7"/>
      <c r="BB187" s="9"/>
      <c r="BC187" s="9"/>
      <c r="BD187" s="9"/>
      <c r="BE187" s="9"/>
      <c r="BF187" s="9"/>
      <c r="BG187" s="9"/>
      <c r="BH187" s="9"/>
      <c r="BI187" s="9"/>
      <c r="BJ187" s="9"/>
      <c r="BK187" s="145"/>
    </row>
    <row r="188" spans="44:63" x14ac:dyDescent="0.35">
      <c r="AZ188" s="10"/>
      <c r="BA188" s="11"/>
      <c r="BB188" s="12"/>
      <c r="BC188" s="12"/>
      <c r="BD188" s="12"/>
      <c r="BE188" s="12"/>
      <c r="BF188" s="12"/>
      <c r="BG188" s="12"/>
      <c r="BH188" s="12"/>
      <c r="BI188" s="12"/>
      <c r="BJ188" s="12"/>
      <c r="BK188" s="12"/>
    </row>
    <row r="189" spans="44:63" x14ac:dyDescent="0.35">
      <c r="AZ189" s="79"/>
      <c r="BA189" s="146"/>
      <c r="BB189" s="145"/>
      <c r="BC189" s="145"/>
      <c r="BD189" s="145"/>
      <c r="BE189" s="145"/>
      <c r="BF189" s="145"/>
      <c r="BG189" s="145"/>
      <c r="BH189" s="145"/>
      <c r="BI189" s="145"/>
      <c r="BJ189" s="145"/>
      <c r="BK189" s="145"/>
    </row>
    <row r="190" spans="44:63" x14ac:dyDescent="0.35">
      <c r="AZ190" s="763"/>
      <c r="BA190" s="13"/>
      <c r="BB190" s="14"/>
      <c r="BC190" s="14"/>
      <c r="BD190" s="14"/>
      <c r="BE190" s="14"/>
      <c r="BF190" s="14"/>
      <c r="BG190" s="14"/>
      <c r="BH190" s="14"/>
      <c r="BI190" s="14"/>
      <c r="BJ190" s="14"/>
      <c r="BK190" s="14"/>
    </row>
    <row r="191" spans="44:63" x14ac:dyDescent="0.35">
      <c r="AZ191" s="763"/>
      <c r="BA191" s="13"/>
      <c r="BB191" s="15"/>
      <c r="BC191" s="15"/>
      <c r="BD191" s="15"/>
      <c r="BE191" s="15"/>
      <c r="BF191" s="15"/>
      <c r="BG191" s="15"/>
      <c r="BH191" s="15"/>
      <c r="BI191" s="15"/>
      <c r="BJ191" s="15"/>
      <c r="BK191" s="15"/>
    </row>
    <row r="192" spans="44:63" x14ac:dyDescent="0.35">
      <c r="AZ192" s="397"/>
      <c r="BA192" s="13"/>
      <c r="BB192" s="18"/>
      <c r="BC192" s="18"/>
      <c r="BD192" s="18"/>
      <c r="BE192" s="18"/>
      <c r="BF192" s="18"/>
      <c r="BG192" s="18"/>
      <c r="BH192" s="18"/>
      <c r="BI192" s="18"/>
      <c r="BJ192" s="18"/>
      <c r="BK192" s="18"/>
    </row>
    <row r="193" spans="52:52" x14ac:dyDescent="0.35">
      <c r="AZ193" s="17"/>
    </row>
  </sheetData>
  <mergeCells count="17">
    <mergeCell ref="V4:Z4"/>
    <mergeCell ref="B4:F4"/>
    <mergeCell ref="BA180:BK180"/>
    <mergeCell ref="AZ182:AZ183"/>
    <mergeCell ref="AZ190:AZ191"/>
    <mergeCell ref="B3:Z3"/>
    <mergeCell ref="AA3:AY3"/>
    <mergeCell ref="AZ186:AZ187"/>
    <mergeCell ref="AK4:AO4"/>
    <mergeCell ref="AP4:AT4"/>
    <mergeCell ref="AU4:AY4"/>
    <mergeCell ref="G4:K4"/>
    <mergeCell ref="L4:P4"/>
    <mergeCell ref="AZ184:AZ185"/>
    <mergeCell ref="AA4:AE4"/>
    <mergeCell ref="AF4:AJ4"/>
    <mergeCell ref="Q4:U4"/>
  </mergeCells>
  <hyperlinks>
    <hyperlink ref="A25" location="Contents!A1" display="Back to index" xr:uid="{F0A81872-3114-4468-97BA-3D2CBFC17532}"/>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C1220-54B0-43E9-A14A-E21C33426363}">
  <sheetPr>
    <tabColor rgb="FF00B050"/>
  </sheetPr>
  <dimension ref="A1:AE75"/>
  <sheetViews>
    <sheetView zoomScaleNormal="100" workbookViewId="0">
      <pane xSplit="2" ySplit="4" topLeftCell="C5" activePane="bottomRight" state="frozen"/>
      <selection pane="topRight"/>
      <selection pane="bottomLeft"/>
      <selection pane="bottomRight"/>
    </sheetView>
  </sheetViews>
  <sheetFormatPr defaultRowHeight="14.5" x14ac:dyDescent="0.35"/>
  <cols>
    <col min="1" max="1" width="20.90625" style="20" customWidth="1"/>
    <col min="2" max="2" width="16.26953125" style="20" customWidth="1"/>
    <col min="3" max="7" width="8.7265625" style="20"/>
    <col min="8" max="12" width="8.26953125" style="20" bestFit="1" customWidth="1"/>
    <col min="13" max="15" width="12" style="20" customWidth="1"/>
    <col min="16" max="16" width="8.7265625" style="20"/>
    <col min="17" max="17" width="39.36328125" style="20" bestFit="1" customWidth="1"/>
    <col min="18" max="16384" width="8.7265625" style="20"/>
  </cols>
  <sheetData>
    <row r="1" spans="1:31" s="193" customFormat="1" x14ac:dyDescent="0.35">
      <c r="A1" s="19" t="s">
        <v>366</v>
      </c>
      <c r="Y1" s="780"/>
      <c r="Z1" s="780"/>
      <c r="AA1" s="780"/>
      <c r="AB1" s="780"/>
    </row>
    <row r="2" spans="1:31" ht="21" x14ac:dyDescent="0.5">
      <c r="A2" s="121"/>
      <c r="Y2" s="388"/>
      <c r="Z2" s="388"/>
      <c r="AA2" s="388"/>
      <c r="AB2" s="388"/>
    </row>
    <row r="3" spans="1:31" s="3" customFormat="1" ht="29" customHeight="1" x14ac:dyDescent="0.35">
      <c r="C3" s="739" t="s">
        <v>90</v>
      </c>
      <c r="D3" s="740"/>
      <c r="E3" s="740"/>
      <c r="F3" s="740"/>
      <c r="G3" s="744"/>
      <c r="H3" s="759" t="s">
        <v>246</v>
      </c>
      <c r="I3" s="742"/>
      <c r="J3" s="742"/>
      <c r="K3" s="742"/>
      <c r="L3" s="742"/>
      <c r="M3" s="739" t="s">
        <v>237</v>
      </c>
      <c r="N3" s="740"/>
      <c r="O3" s="740"/>
    </row>
    <row r="4" spans="1:31" s="3" customFormat="1" ht="29" x14ac:dyDescent="0.35">
      <c r="A4" s="552" t="s">
        <v>72</v>
      </c>
      <c r="B4" s="553" t="s">
        <v>110</v>
      </c>
      <c r="C4" s="305" t="s">
        <v>36</v>
      </c>
      <c r="D4" s="306" t="s">
        <v>37</v>
      </c>
      <c r="E4" s="307" t="s">
        <v>12</v>
      </c>
      <c r="F4" s="306" t="s">
        <v>13</v>
      </c>
      <c r="G4" s="308" t="s">
        <v>5</v>
      </c>
      <c r="H4" s="305" t="s">
        <v>279</v>
      </c>
      <c r="I4" s="305" t="s">
        <v>268</v>
      </c>
      <c r="J4" s="306" t="s">
        <v>269</v>
      </c>
      <c r="K4" s="307" t="s">
        <v>270</v>
      </c>
      <c r="L4" s="308" t="s">
        <v>271</v>
      </c>
      <c r="M4" s="304" t="s">
        <v>211</v>
      </c>
      <c r="N4" s="306" t="s">
        <v>212</v>
      </c>
      <c r="O4" s="306" t="s">
        <v>218</v>
      </c>
    </row>
    <row r="5" spans="1:31" ht="14.5" customHeight="1" x14ac:dyDescent="0.35">
      <c r="A5" s="756" t="s">
        <v>58</v>
      </c>
      <c r="B5" s="24" t="s">
        <v>30</v>
      </c>
      <c r="C5" s="336">
        <v>15840</v>
      </c>
      <c r="D5" s="96">
        <v>14770</v>
      </c>
      <c r="E5" s="96">
        <v>12960</v>
      </c>
      <c r="F5" s="96">
        <v>11280</v>
      </c>
      <c r="G5" s="340">
        <v>10810</v>
      </c>
      <c r="H5" s="362">
        <v>24.053030303030305</v>
      </c>
      <c r="I5" s="220">
        <v>23.883626522327468</v>
      </c>
      <c r="J5" s="220">
        <v>22.608024691358025</v>
      </c>
      <c r="K5" s="238">
        <v>22.5177304964539</v>
      </c>
      <c r="L5" s="238">
        <v>22.828096118299445</v>
      </c>
      <c r="M5" s="104">
        <v>0.31036562184554584</v>
      </c>
      <c r="N5" s="205">
        <v>0.22007142694142057</v>
      </c>
      <c r="O5" s="205">
        <v>-1.2249341847308581</v>
      </c>
      <c r="AC5" s="169"/>
      <c r="AD5" s="169"/>
      <c r="AE5" s="169"/>
    </row>
    <row r="6" spans="1:31" x14ac:dyDescent="0.35">
      <c r="A6" s="756"/>
      <c r="B6" s="24" t="s">
        <v>31</v>
      </c>
      <c r="C6" s="336">
        <v>4860</v>
      </c>
      <c r="D6" s="96">
        <v>5740</v>
      </c>
      <c r="E6" s="96">
        <v>6270</v>
      </c>
      <c r="F6" s="96">
        <v>6380</v>
      </c>
      <c r="G6" s="340">
        <v>5780</v>
      </c>
      <c r="H6" s="362">
        <v>18.31275720164609</v>
      </c>
      <c r="I6" s="220">
        <v>17.043478260869566</v>
      </c>
      <c r="J6" s="220">
        <v>15.94896331738437</v>
      </c>
      <c r="K6" s="238">
        <v>18.153364632237874</v>
      </c>
      <c r="L6" s="238">
        <v>17.789291882556132</v>
      </c>
      <c r="M6" s="104">
        <v>-0.3640727496817403</v>
      </c>
      <c r="N6" s="205">
        <v>1.8403285651717616</v>
      </c>
      <c r="O6" s="205">
        <v>-0.52346531908995797</v>
      </c>
      <c r="AC6" s="169"/>
      <c r="AD6" s="169"/>
      <c r="AE6" s="169"/>
    </row>
    <row r="7" spans="1:31" x14ac:dyDescent="0.35">
      <c r="A7" s="756"/>
      <c r="B7" s="24" t="s">
        <v>32</v>
      </c>
      <c r="C7" s="336">
        <v>290</v>
      </c>
      <c r="D7" s="96">
        <v>1090</v>
      </c>
      <c r="E7" s="96">
        <v>1260</v>
      </c>
      <c r="F7" s="96">
        <v>1530</v>
      </c>
      <c r="G7" s="340">
        <v>1130</v>
      </c>
      <c r="H7" s="362">
        <v>13.333333333333334</v>
      </c>
      <c r="I7" s="220">
        <v>15.454545454545453</v>
      </c>
      <c r="J7" s="220">
        <v>12.598425196850393</v>
      </c>
      <c r="K7" s="238">
        <v>13.636363636363635</v>
      </c>
      <c r="L7" s="238">
        <v>11.607142857142858</v>
      </c>
      <c r="M7" s="104">
        <v>-2.0292207792207777</v>
      </c>
      <c r="N7" s="205">
        <v>-0.99128233970753599</v>
      </c>
      <c r="O7" s="205">
        <v>-1.7261904761904756</v>
      </c>
      <c r="AC7" s="169"/>
      <c r="AD7" s="169"/>
      <c r="AE7" s="169"/>
    </row>
    <row r="8" spans="1:31" x14ac:dyDescent="0.35">
      <c r="A8" s="756"/>
      <c r="B8" s="24" t="s">
        <v>33</v>
      </c>
      <c r="C8" s="336">
        <v>220</v>
      </c>
      <c r="D8" s="96">
        <v>1060</v>
      </c>
      <c r="E8" s="96">
        <v>2050</v>
      </c>
      <c r="F8" s="96">
        <v>2730</v>
      </c>
      <c r="G8" s="340">
        <v>2250</v>
      </c>
      <c r="H8" s="362">
        <v>13.636363636363635</v>
      </c>
      <c r="I8" s="220">
        <v>10.377358490566039</v>
      </c>
      <c r="J8" s="220">
        <v>12.195121951219512</v>
      </c>
      <c r="K8" s="238">
        <v>10.294117647058822</v>
      </c>
      <c r="L8" s="238">
        <v>10.762331838565023</v>
      </c>
      <c r="M8" s="104">
        <v>0.46821419150619992</v>
      </c>
      <c r="N8" s="205">
        <v>-1.4327901126544891</v>
      </c>
      <c r="O8" s="205">
        <v>-2.8740317977986125</v>
      </c>
      <c r="AC8" s="169"/>
      <c r="AD8" s="169"/>
      <c r="AE8" s="169"/>
    </row>
    <row r="9" spans="1:31" x14ac:dyDescent="0.35">
      <c r="A9" s="756"/>
      <c r="B9" s="28" t="s">
        <v>10</v>
      </c>
      <c r="C9" s="337">
        <v>21210</v>
      </c>
      <c r="D9" s="99">
        <v>22660</v>
      </c>
      <c r="E9" s="99">
        <v>22530</v>
      </c>
      <c r="F9" s="99">
        <v>21920</v>
      </c>
      <c r="G9" s="341">
        <v>19960</v>
      </c>
      <c r="H9" s="364">
        <v>22.442244224422442</v>
      </c>
      <c r="I9" s="221">
        <v>21.129245699161888</v>
      </c>
      <c r="J9" s="221">
        <v>19.271758436944939</v>
      </c>
      <c r="K9" s="239">
        <v>19.06064751481988</v>
      </c>
      <c r="L9" s="239">
        <v>19.438877755511022</v>
      </c>
      <c r="M9" s="106">
        <v>0.37823024069114086</v>
      </c>
      <c r="N9" s="267">
        <v>0.16711931856608353</v>
      </c>
      <c r="O9" s="267">
        <v>-3.0033664689114197</v>
      </c>
      <c r="AC9" s="169"/>
      <c r="AD9" s="169"/>
      <c r="AE9" s="169"/>
    </row>
    <row r="10" spans="1:31" ht="14.5" customHeight="1" x14ac:dyDescent="0.35">
      <c r="A10" s="758" t="s">
        <v>109</v>
      </c>
      <c r="B10" s="115" t="s">
        <v>30</v>
      </c>
      <c r="C10" s="354">
        <v>42490</v>
      </c>
      <c r="D10" s="350">
        <v>27280</v>
      </c>
      <c r="E10" s="350">
        <v>23550</v>
      </c>
      <c r="F10" s="350">
        <v>17190</v>
      </c>
      <c r="G10" s="351">
        <v>13250</v>
      </c>
      <c r="H10" s="366">
        <v>25.323605554248058</v>
      </c>
      <c r="I10" s="367">
        <v>23.093841642228739</v>
      </c>
      <c r="J10" s="367">
        <v>23.991507430997878</v>
      </c>
      <c r="K10" s="367">
        <v>24.141942990110529</v>
      </c>
      <c r="L10" s="367">
        <v>22.549019607843139</v>
      </c>
      <c r="M10" s="108">
        <v>-1.5929233822673916</v>
      </c>
      <c r="N10" s="143">
        <v>-1.4424878231547393</v>
      </c>
      <c r="O10" s="143">
        <v>-2.7745859464049198</v>
      </c>
      <c r="AC10" s="169"/>
      <c r="AD10" s="169"/>
      <c r="AE10" s="169"/>
    </row>
    <row r="11" spans="1:31" x14ac:dyDescent="0.35">
      <c r="A11" s="758"/>
      <c r="B11" s="115" t="s">
        <v>31</v>
      </c>
      <c r="C11" s="354">
        <v>31650</v>
      </c>
      <c r="D11" s="350">
        <v>32060</v>
      </c>
      <c r="E11" s="350">
        <v>33170</v>
      </c>
      <c r="F11" s="350">
        <v>30740</v>
      </c>
      <c r="G11" s="351">
        <v>22440</v>
      </c>
      <c r="H11" s="366">
        <v>16.687737041719341</v>
      </c>
      <c r="I11" s="367">
        <v>15.871531025880886</v>
      </c>
      <c r="J11" s="367">
        <v>15.641952983725135</v>
      </c>
      <c r="K11" s="367">
        <v>16.75341574495771</v>
      </c>
      <c r="L11" s="367">
        <v>15.32976827094474</v>
      </c>
      <c r="M11" s="108">
        <v>-1.4236474740129679</v>
      </c>
      <c r="N11" s="143">
        <v>-0.3121847127803945</v>
      </c>
      <c r="O11" s="143">
        <v>-1.3579687707746007</v>
      </c>
      <c r="AC11" s="169"/>
      <c r="AD11" s="169"/>
      <c r="AE11" s="169"/>
    </row>
    <row r="12" spans="1:31" x14ac:dyDescent="0.35">
      <c r="A12" s="758"/>
      <c r="B12" s="115" t="s">
        <v>32</v>
      </c>
      <c r="C12" s="354">
        <v>570</v>
      </c>
      <c r="D12" s="350">
        <v>1350</v>
      </c>
      <c r="E12" s="350">
        <v>1900</v>
      </c>
      <c r="F12" s="350">
        <v>2210</v>
      </c>
      <c r="G12" s="351">
        <v>2210</v>
      </c>
      <c r="H12" s="366">
        <v>10.526315789473683</v>
      </c>
      <c r="I12" s="367">
        <v>13.432835820895523</v>
      </c>
      <c r="J12" s="367">
        <v>13.089005235602095</v>
      </c>
      <c r="K12" s="367">
        <v>14.479638009049776</v>
      </c>
      <c r="L12" s="367">
        <v>13.063063063063062</v>
      </c>
      <c r="M12" s="108">
        <v>-1.4165749459867123</v>
      </c>
      <c r="N12" s="143">
        <v>-2.5942172539031305E-2</v>
      </c>
      <c r="O12" s="143">
        <v>2.5367472735893792</v>
      </c>
      <c r="AC12" s="169"/>
      <c r="AD12" s="169"/>
      <c r="AE12" s="169"/>
    </row>
    <row r="13" spans="1:31" x14ac:dyDescent="0.35">
      <c r="A13" s="758"/>
      <c r="B13" s="115" t="s">
        <v>33</v>
      </c>
      <c r="C13" s="354">
        <v>320</v>
      </c>
      <c r="D13" s="350">
        <v>720</v>
      </c>
      <c r="E13" s="350">
        <v>1350</v>
      </c>
      <c r="F13" s="350">
        <v>1860</v>
      </c>
      <c r="G13" s="351">
        <v>1610</v>
      </c>
      <c r="H13" s="366">
        <v>9.375</v>
      </c>
      <c r="I13" s="367">
        <v>11.111111111111111</v>
      </c>
      <c r="J13" s="367">
        <v>10.294117647058822</v>
      </c>
      <c r="K13" s="367">
        <v>10.75268817204301</v>
      </c>
      <c r="L13" s="367">
        <v>13.125</v>
      </c>
      <c r="M13" s="108">
        <v>2.3723118279569895</v>
      </c>
      <c r="N13" s="143">
        <v>2.8308823529411775</v>
      </c>
      <c r="O13" s="143">
        <v>3.7500000000000004</v>
      </c>
      <c r="AC13" s="169"/>
      <c r="AD13" s="169"/>
      <c r="AE13" s="169"/>
    </row>
    <row r="14" spans="1:31" x14ac:dyDescent="0.35">
      <c r="A14" s="758"/>
      <c r="B14" s="116" t="s">
        <v>10</v>
      </c>
      <c r="C14" s="355">
        <v>75020</v>
      </c>
      <c r="D14" s="352">
        <v>61400</v>
      </c>
      <c r="E14" s="352">
        <v>59970</v>
      </c>
      <c r="F14" s="352">
        <v>52000</v>
      </c>
      <c r="G14" s="353">
        <v>39510</v>
      </c>
      <c r="H14" s="369">
        <v>21.498067439690789</v>
      </c>
      <c r="I14" s="370">
        <v>18.957654723127035</v>
      </c>
      <c r="J14" s="370">
        <v>18.706235411803934</v>
      </c>
      <c r="K14" s="370">
        <v>18.900211497788888</v>
      </c>
      <c r="L14" s="370">
        <v>17.535425101214575</v>
      </c>
      <c r="M14" s="110">
        <v>-1.3647863965743134</v>
      </c>
      <c r="N14" s="206">
        <v>-1.1708103105893597</v>
      </c>
      <c r="O14" s="206">
        <v>-3.9626423384762162</v>
      </c>
      <c r="AC14" s="169"/>
      <c r="AD14" s="169"/>
      <c r="AE14" s="169"/>
    </row>
    <row r="15" spans="1:31" ht="14.5" customHeight="1" x14ac:dyDescent="0.35">
      <c r="A15" s="756" t="s">
        <v>60</v>
      </c>
      <c r="B15" s="24" t="s">
        <v>30</v>
      </c>
      <c r="C15" s="336">
        <v>3630</v>
      </c>
      <c r="D15" s="96">
        <v>3750</v>
      </c>
      <c r="E15" s="96">
        <v>3980</v>
      </c>
      <c r="F15" s="96">
        <v>3060</v>
      </c>
      <c r="G15" s="340">
        <v>40</v>
      </c>
      <c r="H15" s="362">
        <v>18.181818181818183</v>
      </c>
      <c r="I15" s="220">
        <v>15.691489361702127</v>
      </c>
      <c r="J15" s="220">
        <v>15.538847117794486</v>
      </c>
      <c r="K15" s="238">
        <v>14.332247557003258</v>
      </c>
      <c r="L15" s="238">
        <v>20</v>
      </c>
      <c r="M15" s="104">
        <v>5.6677524429967434</v>
      </c>
      <c r="N15" s="205">
        <v>4.461152882205516</v>
      </c>
      <c r="O15" s="205">
        <v>1.8181818181818188</v>
      </c>
      <c r="AC15" s="169"/>
      <c r="AD15" s="169"/>
      <c r="AE15" s="169"/>
    </row>
    <row r="16" spans="1:31" x14ac:dyDescent="0.35">
      <c r="A16" s="756"/>
      <c r="B16" s="24" t="s">
        <v>31</v>
      </c>
      <c r="C16" s="336">
        <v>9520</v>
      </c>
      <c r="D16" s="96">
        <v>10560</v>
      </c>
      <c r="E16" s="96">
        <v>10910</v>
      </c>
      <c r="F16" s="96">
        <v>7770</v>
      </c>
      <c r="G16" s="340">
        <v>9180</v>
      </c>
      <c r="H16" s="362">
        <v>18.467995802728225</v>
      </c>
      <c r="I16" s="220">
        <v>16.098484848484848</v>
      </c>
      <c r="J16" s="220">
        <v>16.956920256645279</v>
      </c>
      <c r="K16" s="238">
        <v>16.944801026957638</v>
      </c>
      <c r="L16" s="238">
        <v>15.669205658324264</v>
      </c>
      <c r="M16" s="104">
        <v>-1.2755953686333728</v>
      </c>
      <c r="N16" s="205">
        <v>-1.2877145983210159</v>
      </c>
      <c r="O16" s="205">
        <v>-2.798790144403962</v>
      </c>
      <c r="AC16" s="169"/>
      <c r="AD16" s="169"/>
      <c r="AE16" s="169"/>
    </row>
    <row r="17" spans="1:31" x14ac:dyDescent="0.35">
      <c r="A17" s="756"/>
      <c r="B17" s="24" t="s">
        <v>32</v>
      </c>
      <c r="C17" s="336">
        <v>1810</v>
      </c>
      <c r="D17" s="96">
        <v>2860</v>
      </c>
      <c r="E17" s="96">
        <v>4510</v>
      </c>
      <c r="F17" s="96">
        <v>5110</v>
      </c>
      <c r="G17" s="340">
        <v>6780</v>
      </c>
      <c r="H17" s="362">
        <v>18.681318681318682</v>
      </c>
      <c r="I17" s="220">
        <v>17.132867132867133</v>
      </c>
      <c r="J17" s="220">
        <v>17.738359201773836</v>
      </c>
      <c r="K17" s="238">
        <v>14.090019569471623</v>
      </c>
      <c r="L17" s="238">
        <v>14.011799410029498</v>
      </c>
      <c r="M17" s="104">
        <v>-7.8220159442124459E-2</v>
      </c>
      <c r="N17" s="205">
        <v>-3.7265597917443385</v>
      </c>
      <c r="O17" s="205">
        <v>-4.6695192712891824</v>
      </c>
      <c r="AC17" s="169"/>
      <c r="AD17" s="169"/>
      <c r="AE17" s="169"/>
    </row>
    <row r="18" spans="1:31" x14ac:dyDescent="0.35">
      <c r="A18" s="756"/>
      <c r="B18" s="24" t="s">
        <v>33</v>
      </c>
      <c r="C18" s="336">
        <v>520</v>
      </c>
      <c r="D18" s="96">
        <v>1310</v>
      </c>
      <c r="E18" s="96">
        <v>1710</v>
      </c>
      <c r="F18" s="96">
        <v>2290</v>
      </c>
      <c r="G18" s="340">
        <v>2400</v>
      </c>
      <c r="H18" s="362">
        <v>13.461538461538462</v>
      </c>
      <c r="I18" s="220">
        <v>15.151515151515152</v>
      </c>
      <c r="J18" s="220">
        <v>13.372093023255813</v>
      </c>
      <c r="K18" s="238">
        <v>13.537117903930133</v>
      </c>
      <c r="L18" s="238">
        <v>12.757201646090536</v>
      </c>
      <c r="M18" s="104">
        <v>-0.77991625783959684</v>
      </c>
      <c r="N18" s="205">
        <v>-0.61489137716527753</v>
      </c>
      <c r="O18" s="205">
        <v>-0.7043368154479257</v>
      </c>
      <c r="AC18" s="169"/>
      <c r="AD18" s="169"/>
      <c r="AE18" s="169"/>
    </row>
    <row r="19" spans="1:31" x14ac:dyDescent="0.35">
      <c r="A19" s="756"/>
      <c r="B19" s="28" t="s">
        <v>10</v>
      </c>
      <c r="C19" s="337">
        <v>15470</v>
      </c>
      <c r="D19" s="99">
        <v>18480</v>
      </c>
      <c r="E19" s="99">
        <v>21110</v>
      </c>
      <c r="F19" s="99">
        <v>18230</v>
      </c>
      <c r="G19" s="341">
        <v>18400</v>
      </c>
      <c r="H19" s="364">
        <v>18.217054263565892</v>
      </c>
      <c r="I19" s="221">
        <v>16.071428571428573</v>
      </c>
      <c r="J19" s="221">
        <v>16.571969696969695</v>
      </c>
      <c r="K19" s="239">
        <v>15.31284302963776</v>
      </c>
      <c r="L19" s="239">
        <v>14.681892332789559</v>
      </c>
      <c r="M19" s="106">
        <v>-0.63095069684820093</v>
      </c>
      <c r="N19" s="267">
        <v>-1.8900773641801372</v>
      </c>
      <c r="O19" s="267">
        <v>-3.5351619307763316</v>
      </c>
      <c r="AC19" s="169"/>
      <c r="AD19" s="169"/>
      <c r="AE19" s="169"/>
    </row>
    <row r="20" spans="1:31" ht="14.5" customHeight="1" x14ac:dyDescent="0.35">
      <c r="A20" s="755" t="s">
        <v>108</v>
      </c>
      <c r="B20" s="115" t="s">
        <v>30</v>
      </c>
      <c r="C20" s="354">
        <v>61960</v>
      </c>
      <c r="D20" s="350">
        <v>45800</v>
      </c>
      <c r="E20" s="350">
        <v>40490</v>
      </c>
      <c r="F20" s="350">
        <v>31530</v>
      </c>
      <c r="G20" s="351">
        <v>24100</v>
      </c>
      <c r="H20" s="366">
        <v>24.580374435119431</v>
      </c>
      <c r="I20" s="367">
        <v>22.741161065037101</v>
      </c>
      <c r="J20" s="367">
        <v>22.716049382716051</v>
      </c>
      <c r="K20" s="367">
        <v>22.606214331008243</v>
      </c>
      <c r="L20" s="367">
        <v>22.668876916701201</v>
      </c>
      <c r="M20" s="108">
        <v>6.2662585692960238E-2</v>
      </c>
      <c r="N20" s="143">
        <v>-4.7172466014847036E-2</v>
      </c>
      <c r="O20" s="143">
        <v>-1.9114975184182286</v>
      </c>
      <c r="AC20" s="169"/>
      <c r="AD20" s="169"/>
      <c r="AE20" s="169"/>
    </row>
    <row r="21" spans="1:31" x14ac:dyDescent="0.35">
      <c r="A21" s="755"/>
      <c r="B21" s="115" t="s">
        <v>31</v>
      </c>
      <c r="C21" s="354">
        <v>46030</v>
      </c>
      <c r="D21" s="350">
        <v>48360</v>
      </c>
      <c r="E21" s="350">
        <v>50350</v>
      </c>
      <c r="F21" s="350">
        <v>44890</v>
      </c>
      <c r="G21" s="351">
        <v>37400</v>
      </c>
      <c r="H21" s="366">
        <v>17.227894851184011</v>
      </c>
      <c r="I21" s="367">
        <v>16.060355518809423</v>
      </c>
      <c r="J21" s="367">
        <v>15.965051628276411</v>
      </c>
      <c r="K21" s="367">
        <v>16.985752448797864</v>
      </c>
      <c r="L21" s="367">
        <v>15.793693212185996</v>
      </c>
      <c r="M21" s="108">
        <v>-1.192059236611867</v>
      </c>
      <c r="N21" s="143">
        <v>-0.17135841609041413</v>
      </c>
      <c r="O21" s="143">
        <v>-1.4342016389980143</v>
      </c>
      <c r="AC21" s="169"/>
      <c r="AD21" s="169"/>
      <c r="AE21" s="169"/>
    </row>
    <row r="22" spans="1:31" x14ac:dyDescent="0.35">
      <c r="A22" s="755"/>
      <c r="B22" s="115" t="s">
        <v>32</v>
      </c>
      <c r="C22" s="354">
        <v>2670</v>
      </c>
      <c r="D22" s="350">
        <v>5300</v>
      </c>
      <c r="E22" s="350">
        <v>7670</v>
      </c>
      <c r="F22" s="350">
        <v>8850</v>
      </c>
      <c r="G22" s="351">
        <v>10120</v>
      </c>
      <c r="H22" s="366">
        <v>16.356877323420075</v>
      </c>
      <c r="I22" s="367">
        <v>15.849056603773585</v>
      </c>
      <c r="J22" s="367">
        <v>15.734720416124837</v>
      </c>
      <c r="K22" s="367">
        <v>14.108352144469528</v>
      </c>
      <c r="L22" s="367">
        <v>13.537549407114625</v>
      </c>
      <c r="M22" s="108">
        <v>-0.57080273735490294</v>
      </c>
      <c r="N22" s="143">
        <v>-2.1971710090102126</v>
      </c>
      <c r="O22" s="143">
        <v>-2.8193279163054501</v>
      </c>
      <c r="AC22" s="169"/>
      <c r="AD22" s="169"/>
      <c r="AE22" s="169"/>
    </row>
    <row r="23" spans="1:31" x14ac:dyDescent="0.35">
      <c r="A23" s="755"/>
      <c r="B23" s="115" t="s">
        <v>33</v>
      </c>
      <c r="C23" s="354">
        <v>1060</v>
      </c>
      <c r="D23" s="350">
        <v>3090</v>
      </c>
      <c r="E23" s="350">
        <v>5110</v>
      </c>
      <c r="F23" s="350">
        <v>6880</v>
      </c>
      <c r="G23" s="351">
        <v>6260</v>
      </c>
      <c r="H23" s="366">
        <v>12.264150943396226</v>
      </c>
      <c r="I23" s="367">
        <v>12.580645161290322</v>
      </c>
      <c r="J23" s="367">
        <v>12.085769980506821</v>
      </c>
      <c r="K23" s="367">
        <v>11.499272197962155</v>
      </c>
      <c r="L23" s="367">
        <v>12.140575079872203</v>
      </c>
      <c r="M23" s="108">
        <v>0.64130288191004969</v>
      </c>
      <c r="N23" s="143">
        <v>5.4805099365382026E-2</v>
      </c>
      <c r="O23" s="143">
        <v>-0.1235758635240225</v>
      </c>
      <c r="AC23" s="169"/>
      <c r="AD23" s="169"/>
      <c r="AE23" s="169"/>
    </row>
    <row r="24" spans="1:31" x14ac:dyDescent="0.35">
      <c r="A24" s="755"/>
      <c r="B24" s="116" t="s">
        <v>10</v>
      </c>
      <c r="C24" s="355">
        <v>111700</v>
      </c>
      <c r="D24" s="352">
        <v>102540</v>
      </c>
      <c r="E24" s="352">
        <v>103610</v>
      </c>
      <c r="F24" s="352">
        <v>92150</v>
      </c>
      <c r="G24" s="353">
        <v>77870</v>
      </c>
      <c r="H24" s="369">
        <v>21.222699606158251</v>
      </c>
      <c r="I24" s="370">
        <v>18.917601170160896</v>
      </c>
      <c r="J24" s="370">
        <v>18.394132406871261</v>
      </c>
      <c r="K24" s="370">
        <v>18.229166666666664</v>
      </c>
      <c r="L24" s="370">
        <v>17.349428534737381</v>
      </c>
      <c r="M24" s="110">
        <v>-0.87973813192928352</v>
      </c>
      <c r="N24" s="206">
        <v>-1.0447038721338786</v>
      </c>
      <c r="O24" s="206">
        <v>-3.8732710714208696</v>
      </c>
      <c r="AC24" s="169"/>
      <c r="AD24" s="169"/>
      <c r="AE24" s="169"/>
    </row>
    <row r="25" spans="1:31" x14ac:dyDescent="0.35">
      <c r="A25" s="756" t="s">
        <v>107</v>
      </c>
      <c r="B25" s="24" t="s">
        <v>30</v>
      </c>
      <c r="C25" s="336">
        <v>260650</v>
      </c>
      <c r="D25" s="96">
        <v>161390</v>
      </c>
      <c r="E25" s="96">
        <v>143590</v>
      </c>
      <c r="F25" s="96">
        <v>99220</v>
      </c>
      <c r="G25" s="340">
        <v>84150</v>
      </c>
      <c r="H25" s="362">
        <v>28.105578147778715</v>
      </c>
      <c r="I25" s="220">
        <v>25.30359355638166</v>
      </c>
      <c r="J25" s="220">
        <v>25.504944978409249</v>
      </c>
      <c r="K25" s="238">
        <v>23.959278298558612</v>
      </c>
      <c r="L25" s="238">
        <v>23.662942714523414</v>
      </c>
      <c r="M25" s="104">
        <v>-0.29633558403519833</v>
      </c>
      <c r="N25" s="205">
        <v>-1.8420022638858362</v>
      </c>
      <c r="O25" s="205">
        <v>-4.4426354332553011</v>
      </c>
      <c r="AC25" s="169"/>
      <c r="AD25" s="169"/>
      <c r="AE25" s="169"/>
    </row>
    <row r="26" spans="1:31" x14ac:dyDescent="0.35">
      <c r="A26" s="756"/>
      <c r="B26" s="24" t="s">
        <v>31</v>
      </c>
      <c r="C26" s="336">
        <v>197660</v>
      </c>
      <c r="D26" s="96">
        <v>166220</v>
      </c>
      <c r="E26" s="96">
        <v>174730</v>
      </c>
      <c r="F26" s="96">
        <v>140840</v>
      </c>
      <c r="G26" s="340">
        <v>138490</v>
      </c>
      <c r="H26" s="362">
        <v>23.61125164423758</v>
      </c>
      <c r="I26" s="220">
        <v>21.007038440714673</v>
      </c>
      <c r="J26" s="220">
        <v>21.222527472527471</v>
      </c>
      <c r="K26" s="238">
        <v>21.128860489882854</v>
      </c>
      <c r="L26" s="238">
        <v>20.696129404968229</v>
      </c>
      <c r="M26" s="104">
        <v>-0.43273108491462542</v>
      </c>
      <c r="N26" s="205">
        <v>-0.52639806755924445</v>
      </c>
      <c r="O26" s="205">
        <v>-2.9151222392693521</v>
      </c>
      <c r="AC26" s="169"/>
      <c r="AD26" s="169"/>
      <c r="AE26" s="169"/>
    </row>
    <row r="27" spans="1:31" x14ac:dyDescent="0.35">
      <c r="A27" s="756"/>
      <c r="B27" s="24" t="s">
        <v>32</v>
      </c>
      <c r="C27" s="336">
        <v>34880</v>
      </c>
      <c r="D27" s="96">
        <v>37280</v>
      </c>
      <c r="E27" s="96">
        <v>52580</v>
      </c>
      <c r="F27" s="96">
        <v>52010</v>
      </c>
      <c r="G27" s="340">
        <v>59610</v>
      </c>
      <c r="H27" s="362">
        <v>21.932339449541285</v>
      </c>
      <c r="I27" s="220">
        <v>17.811158798283262</v>
      </c>
      <c r="J27" s="220">
        <v>17.874120555238637</v>
      </c>
      <c r="K27" s="238">
        <v>17.804268409921171</v>
      </c>
      <c r="L27" s="238">
        <v>17.416107382550337</v>
      </c>
      <c r="M27" s="104">
        <v>-0.38816102737083413</v>
      </c>
      <c r="N27" s="205">
        <v>-0.45801317268830133</v>
      </c>
      <c r="O27" s="205">
        <v>-4.5162320669909493</v>
      </c>
      <c r="AC27" s="169"/>
      <c r="AD27" s="169"/>
      <c r="AE27" s="169"/>
    </row>
    <row r="28" spans="1:31" x14ac:dyDescent="0.35">
      <c r="A28" s="756"/>
      <c r="B28" s="24" t="s">
        <v>33</v>
      </c>
      <c r="C28" s="336">
        <v>1700</v>
      </c>
      <c r="D28" s="96">
        <v>10870</v>
      </c>
      <c r="E28" s="96">
        <v>22480</v>
      </c>
      <c r="F28" s="96">
        <v>30460</v>
      </c>
      <c r="G28" s="340">
        <v>39200</v>
      </c>
      <c r="H28" s="362">
        <v>11.834319526627219</v>
      </c>
      <c r="I28" s="220">
        <v>12.879484820607177</v>
      </c>
      <c r="J28" s="220">
        <v>12.366548042704627</v>
      </c>
      <c r="K28" s="238">
        <v>11.523309258043335</v>
      </c>
      <c r="L28" s="238">
        <v>12.165263963274676</v>
      </c>
      <c r="M28" s="104">
        <v>0.64195470523134013</v>
      </c>
      <c r="N28" s="205">
        <v>-0.20128407942995169</v>
      </c>
      <c r="O28" s="205">
        <v>0.33094443664745676</v>
      </c>
      <c r="AC28" s="169"/>
      <c r="AD28" s="169"/>
      <c r="AE28" s="169"/>
    </row>
    <row r="29" spans="1:31" x14ac:dyDescent="0.35">
      <c r="A29" s="756"/>
      <c r="B29" s="28" t="s">
        <v>10</v>
      </c>
      <c r="C29" s="337">
        <v>494880</v>
      </c>
      <c r="D29" s="99">
        <v>375760</v>
      </c>
      <c r="E29" s="99">
        <v>393380</v>
      </c>
      <c r="F29" s="99">
        <v>322530</v>
      </c>
      <c r="G29" s="341">
        <v>321440</v>
      </c>
      <c r="H29" s="364">
        <v>25.817858514013214</v>
      </c>
      <c r="I29" s="221">
        <v>22.303536737898185</v>
      </c>
      <c r="J29" s="221">
        <v>21.833850221160201</v>
      </c>
      <c r="K29" s="239">
        <v>20.556227327690447</v>
      </c>
      <c r="L29" s="239">
        <v>19.825789391818326</v>
      </c>
      <c r="M29" s="106">
        <v>-0.73043793587212191</v>
      </c>
      <c r="N29" s="267">
        <v>-2.008060829341876</v>
      </c>
      <c r="O29" s="267">
        <v>-5.9920691221948905</v>
      </c>
      <c r="AC29" s="169"/>
      <c r="AD29" s="169"/>
      <c r="AE29" s="169"/>
    </row>
    <row r="32" spans="1:31" x14ac:dyDescent="0.35">
      <c r="A32" s="20" t="s">
        <v>179</v>
      </c>
    </row>
    <row r="33" spans="1:13" x14ac:dyDescent="0.35">
      <c r="A33" s="20" t="s">
        <v>206</v>
      </c>
    </row>
    <row r="34" spans="1:13" x14ac:dyDescent="0.35">
      <c r="A34" s="20" t="s">
        <v>207</v>
      </c>
    </row>
    <row r="35" spans="1:13" x14ac:dyDescent="0.35">
      <c r="A35" s="228" t="s">
        <v>208</v>
      </c>
      <c r="B35" s="119"/>
      <c r="C35" s="119"/>
      <c r="D35" s="119"/>
      <c r="E35" s="119"/>
      <c r="F35" s="119"/>
      <c r="G35" s="119"/>
      <c r="M35" s="119"/>
    </row>
    <row r="36" spans="1:13" x14ac:dyDescent="0.35">
      <c r="A36" s="119" t="s">
        <v>345</v>
      </c>
      <c r="B36" s="119"/>
      <c r="C36" s="119"/>
      <c r="D36" s="119"/>
      <c r="E36" s="119"/>
      <c r="F36" s="119"/>
      <c r="G36" s="119"/>
      <c r="M36" s="119"/>
    </row>
    <row r="37" spans="1:13" x14ac:dyDescent="0.35">
      <c r="A37" s="2" t="s">
        <v>221</v>
      </c>
      <c r="B37" s="119"/>
      <c r="C37" s="119"/>
      <c r="D37" s="119"/>
      <c r="E37" s="119"/>
      <c r="F37" s="119"/>
      <c r="G37" s="119"/>
      <c r="M37" s="119"/>
    </row>
    <row r="38" spans="1:13" x14ac:dyDescent="0.35">
      <c r="A38" s="119"/>
      <c r="B38" s="119"/>
      <c r="C38" s="119"/>
      <c r="D38" s="119"/>
      <c r="E38" s="119"/>
      <c r="F38" s="119"/>
      <c r="G38" s="119"/>
      <c r="M38" s="119"/>
    </row>
    <row r="39" spans="1:13" x14ac:dyDescent="0.35">
      <c r="A39" s="119"/>
      <c r="B39" s="119"/>
      <c r="C39" s="119"/>
      <c r="D39" s="119"/>
      <c r="E39" s="119"/>
      <c r="F39" s="119"/>
      <c r="G39" s="119"/>
      <c r="M39" s="119"/>
    </row>
    <row r="40" spans="1:13" x14ac:dyDescent="0.35">
      <c r="A40" s="119"/>
      <c r="B40" s="119"/>
      <c r="C40" s="119"/>
      <c r="D40" s="119"/>
      <c r="E40" s="119"/>
      <c r="F40" s="119"/>
      <c r="G40" s="119"/>
      <c r="M40" s="119"/>
    </row>
    <row r="41" spans="1:13" x14ac:dyDescent="0.35">
      <c r="A41" s="119"/>
      <c r="B41" s="119"/>
      <c r="C41" s="119"/>
      <c r="D41" s="119"/>
      <c r="E41" s="119"/>
      <c r="F41" s="119"/>
      <c r="G41" s="119"/>
      <c r="M41" s="119"/>
    </row>
    <row r="42" spans="1:13" x14ac:dyDescent="0.35">
      <c r="A42" s="122"/>
      <c r="B42" s="122"/>
      <c r="C42" s="170"/>
      <c r="D42" s="170"/>
      <c r="E42" s="170"/>
      <c r="F42" s="170"/>
      <c r="G42" s="170"/>
      <c r="M42" s="119"/>
    </row>
    <row r="43" spans="1:13" x14ac:dyDescent="0.35">
      <c r="A43" s="122"/>
      <c r="B43" s="122"/>
      <c r="C43" s="171"/>
      <c r="D43" s="171"/>
      <c r="E43" s="171"/>
      <c r="F43" s="171"/>
      <c r="G43" s="171"/>
      <c r="M43" s="119"/>
    </row>
    <row r="44" spans="1:13" x14ac:dyDescent="0.35">
      <c r="A44" s="122"/>
      <c r="B44" s="122"/>
      <c r="C44" s="171"/>
      <c r="D44" s="171"/>
      <c r="E44" s="171"/>
      <c r="F44" s="171"/>
      <c r="G44" s="171"/>
      <c r="M44" s="119"/>
    </row>
    <row r="45" spans="1:13" x14ac:dyDescent="0.35">
      <c r="A45" s="122"/>
      <c r="B45" s="122"/>
      <c r="C45" s="171"/>
      <c r="D45" s="171"/>
      <c r="E45" s="171"/>
      <c r="F45" s="171"/>
      <c r="G45" s="171"/>
      <c r="M45" s="119"/>
    </row>
    <row r="46" spans="1:13" x14ac:dyDescent="0.35">
      <c r="A46" s="122"/>
      <c r="B46" s="122"/>
      <c r="C46" s="171"/>
      <c r="D46" s="171"/>
      <c r="E46" s="171"/>
      <c r="F46" s="171"/>
      <c r="G46" s="171"/>
      <c r="M46" s="119"/>
    </row>
    <row r="47" spans="1:13" x14ac:dyDescent="0.35">
      <c r="A47" s="122"/>
      <c r="B47" s="127"/>
      <c r="C47" s="172"/>
      <c r="D47" s="172"/>
      <c r="E47" s="172"/>
      <c r="F47" s="172"/>
      <c r="G47" s="172"/>
      <c r="M47" s="119"/>
    </row>
    <row r="48" spans="1:13" x14ac:dyDescent="0.35">
      <c r="A48" s="122"/>
      <c r="B48" s="122"/>
      <c r="C48" s="171"/>
      <c r="D48" s="171"/>
      <c r="E48" s="171"/>
      <c r="F48" s="171"/>
      <c r="G48" s="171"/>
      <c r="M48" s="119"/>
    </row>
    <row r="49" spans="1:13" x14ac:dyDescent="0.35">
      <c r="A49" s="122"/>
      <c r="B49" s="122"/>
      <c r="C49" s="171"/>
      <c r="D49" s="171"/>
      <c r="E49" s="171"/>
      <c r="F49" s="171"/>
      <c r="G49" s="171"/>
      <c r="M49" s="119"/>
    </row>
    <row r="50" spans="1:13" x14ac:dyDescent="0.35">
      <c r="A50" s="122"/>
      <c r="B50" s="122"/>
      <c r="C50" s="171"/>
      <c r="D50" s="171"/>
      <c r="E50" s="171"/>
      <c r="F50" s="171"/>
      <c r="G50" s="171"/>
      <c r="M50" s="119"/>
    </row>
    <row r="51" spans="1:13" x14ac:dyDescent="0.35">
      <c r="A51" s="122"/>
      <c r="B51" s="122"/>
      <c r="C51" s="171"/>
      <c r="D51" s="171"/>
      <c r="E51" s="171"/>
      <c r="F51" s="171"/>
      <c r="G51" s="171"/>
      <c r="M51" s="119"/>
    </row>
    <row r="52" spans="1:13" x14ac:dyDescent="0.35">
      <c r="A52" s="122"/>
      <c r="B52" s="127"/>
      <c r="C52" s="172"/>
      <c r="D52" s="172"/>
      <c r="E52" s="172"/>
      <c r="F52" s="172"/>
      <c r="G52" s="172"/>
      <c r="M52" s="119"/>
    </row>
    <row r="53" spans="1:13" x14ac:dyDescent="0.35">
      <c r="A53" s="122"/>
      <c r="B53" s="122"/>
      <c r="C53" s="171"/>
      <c r="D53" s="171"/>
      <c r="E53" s="171"/>
      <c r="F53" s="171"/>
      <c r="G53" s="171"/>
      <c r="M53" s="119"/>
    </row>
    <row r="54" spans="1:13" x14ac:dyDescent="0.35">
      <c r="A54" s="122"/>
      <c r="B54" s="122"/>
      <c r="C54" s="171"/>
      <c r="D54" s="171"/>
      <c r="E54" s="171"/>
      <c r="F54" s="171"/>
      <c r="G54" s="171"/>
      <c r="M54" s="119"/>
    </row>
    <row r="55" spans="1:13" x14ac:dyDescent="0.35">
      <c r="A55" s="122"/>
      <c r="B55" s="122"/>
      <c r="C55" s="171"/>
      <c r="D55" s="171"/>
      <c r="E55" s="171"/>
      <c r="F55" s="171"/>
      <c r="G55" s="171"/>
      <c r="M55" s="119"/>
    </row>
    <row r="56" spans="1:13" x14ac:dyDescent="0.35">
      <c r="A56" s="122"/>
      <c r="B56" s="122"/>
      <c r="C56" s="171"/>
      <c r="D56" s="171"/>
      <c r="E56" s="171"/>
      <c r="F56" s="171"/>
      <c r="G56" s="171"/>
      <c r="M56" s="119"/>
    </row>
    <row r="57" spans="1:13" x14ac:dyDescent="0.35">
      <c r="A57" s="122"/>
      <c r="B57" s="127"/>
      <c r="C57" s="172"/>
      <c r="D57" s="172"/>
      <c r="E57" s="172"/>
      <c r="F57" s="172"/>
      <c r="G57" s="172"/>
      <c r="M57" s="119"/>
    </row>
    <row r="58" spans="1:13" x14ac:dyDescent="0.35">
      <c r="A58" s="122"/>
      <c r="B58" s="122"/>
      <c r="C58" s="171"/>
      <c r="D58" s="171"/>
      <c r="E58" s="171"/>
      <c r="F58" s="171"/>
      <c r="G58" s="171"/>
      <c r="M58" s="119"/>
    </row>
    <row r="59" spans="1:13" x14ac:dyDescent="0.35">
      <c r="A59" s="122"/>
      <c r="B59" s="122"/>
      <c r="C59" s="171"/>
      <c r="D59" s="171"/>
      <c r="E59" s="171"/>
      <c r="F59" s="171"/>
      <c r="G59" s="171"/>
      <c r="M59" s="119"/>
    </row>
    <row r="60" spans="1:13" x14ac:dyDescent="0.35">
      <c r="A60" s="122"/>
      <c r="B60" s="122"/>
      <c r="C60" s="171"/>
      <c r="D60" s="171"/>
      <c r="E60" s="171"/>
      <c r="F60" s="171"/>
      <c r="G60" s="171"/>
      <c r="M60" s="119"/>
    </row>
    <row r="61" spans="1:13" x14ac:dyDescent="0.35">
      <c r="A61" s="122"/>
      <c r="B61" s="122"/>
      <c r="C61" s="171"/>
      <c r="D61" s="171"/>
      <c r="E61" s="171"/>
      <c r="F61" s="171"/>
      <c r="G61" s="171"/>
      <c r="M61" s="119"/>
    </row>
    <row r="62" spans="1:13" x14ac:dyDescent="0.35">
      <c r="A62" s="122"/>
      <c r="B62" s="127"/>
      <c r="C62" s="172"/>
      <c r="D62" s="172"/>
      <c r="E62" s="172"/>
      <c r="F62" s="172"/>
      <c r="G62" s="172"/>
      <c r="M62" s="119"/>
    </row>
    <row r="63" spans="1:13" x14ac:dyDescent="0.35">
      <c r="A63" s="122"/>
      <c r="B63" s="122"/>
      <c r="C63" s="171"/>
      <c r="D63" s="171"/>
      <c r="E63" s="171"/>
      <c r="F63" s="171"/>
      <c r="G63" s="171"/>
      <c r="M63" s="119"/>
    </row>
    <row r="64" spans="1:13" x14ac:dyDescent="0.35">
      <c r="A64" s="122"/>
      <c r="B64" s="122"/>
      <c r="C64" s="171"/>
      <c r="D64" s="171"/>
      <c r="E64" s="171"/>
      <c r="F64" s="171"/>
      <c r="G64" s="171"/>
      <c r="M64" s="119"/>
    </row>
    <row r="65" spans="1:13" x14ac:dyDescent="0.35">
      <c r="A65" s="122"/>
      <c r="B65" s="122"/>
      <c r="C65" s="171"/>
      <c r="D65" s="171"/>
      <c r="E65" s="171"/>
      <c r="F65" s="171"/>
      <c r="G65" s="171"/>
      <c r="M65" s="119"/>
    </row>
    <row r="66" spans="1:13" x14ac:dyDescent="0.35">
      <c r="A66" s="122"/>
      <c r="B66" s="122"/>
      <c r="C66" s="171"/>
      <c r="D66" s="171"/>
      <c r="E66" s="171"/>
      <c r="F66" s="171"/>
      <c r="G66" s="171"/>
      <c r="M66" s="119"/>
    </row>
    <row r="67" spans="1:13" x14ac:dyDescent="0.35">
      <c r="A67" s="122"/>
      <c r="B67" s="127"/>
      <c r="C67" s="172"/>
      <c r="D67" s="172"/>
      <c r="E67" s="172"/>
      <c r="F67" s="172"/>
      <c r="G67" s="172"/>
      <c r="M67" s="119"/>
    </row>
    <row r="68" spans="1:13" x14ac:dyDescent="0.35">
      <c r="A68" s="119"/>
      <c r="B68" s="119"/>
      <c r="C68" s="119"/>
      <c r="D68" s="119"/>
      <c r="E68" s="119"/>
      <c r="F68" s="119"/>
      <c r="G68" s="119"/>
      <c r="M68" s="119"/>
    </row>
    <row r="69" spans="1:13" x14ac:dyDescent="0.35">
      <c r="A69" s="119"/>
      <c r="B69" s="119"/>
      <c r="C69" s="119"/>
      <c r="D69" s="119"/>
      <c r="E69" s="119"/>
      <c r="F69" s="119"/>
      <c r="G69" s="119"/>
      <c r="M69" s="119"/>
    </row>
    <row r="70" spans="1:13" x14ac:dyDescent="0.35">
      <c r="A70" s="119"/>
      <c r="B70" s="119"/>
      <c r="C70" s="119"/>
      <c r="D70" s="119"/>
      <c r="E70" s="119"/>
      <c r="F70" s="119"/>
      <c r="G70" s="119"/>
      <c r="M70" s="119"/>
    </row>
    <row r="71" spans="1:13" x14ac:dyDescent="0.35">
      <c r="A71" s="119"/>
      <c r="B71" s="119"/>
      <c r="C71" s="119"/>
      <c r="D71" s="119"/>
      <c r="E71" s="119"/>
      <c r="F71" s="119"/>
      <c r="G71" s="119"/>
      <c r="H71" s="119"/>
      <c r="I71" s="119"/>
      <c r="J71" s="119"/>
      <c r="K71" s="119"/>
      <c r="L71" s="119"/>
      <c r="M71" s="119"/>
    </row>
    <row r="72" spans="1:13" x14ac:dyDescent="0.35">
      <c r="A72" s="119"/>
      <c r="B72" s="119"/>
      <c r="C72" s="119"/>
      <c r="D72" s="119"/>
      <c r="E72" s="119"/>
      <c r="F72" s="119"/>
      <c r="G72" s="119"/>
      <c r="H72" s="119"/>
      <c r="I72" s="119"/>
      <c r="J72" s="119"/>
      <c r="K72" s="119"/>
      <c r="L72" s="119"/>
      <c r="M72" s="119"/>
    </row>
    <row r="73" spans="1:13" x14ac:dyDescent="0.35">
      <c r="A73" s="119"/>
      <c r="B73" s="119"/>
      <c r="C73" s="119"/>
      <c r="D73" s="119"/>
      <c r="E73" s="119"/>
      <c r="F73" s="119"/>
      <c r="G73" s="119"/>
      <c r="H73" s="119"/>
      <c r="I73" s="119"/>
      <c r="J73" s="119"/>
      <c r="K73" s="119"/>
      <c r="L73" s="119"/>
      <c r="M73" s="119"/>
    </row>
    <row r="74" spans="1:13" x14ac:dyDescent="0.35">
      <c r="A74" s="119"/>
      <c r="B74" s="119"/>
      <c r="C74" s="119"/>
      <c r="D74" s="119"/>
      <c r="E74" s="119"/>
      <c r="F74" s="119"/>
      <c r="G74" s="119"/>
      <c r="H74" s="119"/>
      <c r="I74" s="119"/>
      <c r="J74" s="119"/>
      <c r="K74" s="119"/>
      <c r="L74" s="119"/>
      <c r="M74" s="119"/>
    </row>
    <row r="75" spans="1:13" x14ac:dyDescent="0.35">
      <c r="A75" s="119"/>
      <c r="B75" s="119"/>
      <c r="C75" s="119"/>
      <c r="D75" s="119"/>
      <c r="E75" s="119"/>
      <c r="F75" s="119"/>
      <c r="G75" s="119"/>
      <c r="H75" s="119"/>
      <c r="I75" s="119"/>
      <c r="J75" s="119"/>
      <c r="K75" s="119"/>
      <c r="L75" s="119"/>
      <c r="M75" s="119"/>
    </row>
  </sheetData>
  <mergeCells count="9">
    <mergeCell ref="A10:A14"/>
    <mergeCell ref="A15:A19"/>
    <mergeCell ref="A20:A24"/>
    <mergeCell ref="A25:A29"/>
    <mergeCell ref="Y1:AB1"/>
    <mergeCell ref="C3:G3"/>
    <mergeCell ref="H3:L3"/>
    <mergeCell ref="M3:O3"/>
    <mergeCell ref="A5:A9"/>
  </mergeCells>
  <hyperlinks>
    <hyperlink ref="A35" r:id="rId1" xr:uid="{87F6C7FF-072D-4DC3-96A6-91C066371358}"/>
    <hyperlink ref="A37" location="Contents!A1" display="Back to index" xr:uid="{ABC91C7A-F2CA-4867-BA38-A5018EC30112}"/>
  </hyperlinks>
  <pageMargins left="0.7" right="0.7" top="0.75" bottom="0.75" header="0.3" footer="0.3"/>
  <pageSetup paperSize="9" orientation="portrait" verticalDpi="0" r:id="rId2"/>
  <extLst>
    <ext xmlns:x14="http://schemas.microsoft.com/office/spreadsheetml/2009/9/main" uri="{78C0D931-6437-407d-A8EE-F0AAD7539E65}">
      <x14:conditionalFormattings>
        <x14:conditionalFormatting xmlns:xm="http://schemas.microsoft.com/office/excel/2006/main">
          <x14:cfRule type="iconSet" priority="75" id="{FD953100-BD67-4754-A0BD-5D920198ACE8}">
            <x14:iconSet iconSet="3Triangles">
              <x14:cfvo type="percent">
                <xm:f>0</xm:f>
              </x14:cfvo>
              <x14:cfvo type="num">
                <xm:f>1.0000000000000001E-5</xm:f>
              </x14:cfvo>
              <x14:cfvo type="num">
                <xm:f>1.0000000000000001E-5</xm:f>
              </x14:cfvo>
            </x14:iconSet>
          </x14:cfRule>
          <xm:sqref>M5</xm:sqref>
        </x14:conditionalFormatting>
        <x14:conditionalFormatting xmlns:xm="http://schemas.microsoft.com/office/excel/2006/main">
          <x14:cfRule type="iconSet" priority="74" id="{3C161CB0-1D78-48C4-AD38-E27E5A069BE9}">
            <x14:iconSet iconSet="3Triangles">
              <x14:cfvo type="percent">
                <xm:f>0</xm:f>
              </x14:cfvo>
              <x14:cfvo type="num">
                <xm:f>1.0000000000000001E-5</xm:f>
              </x14:cfvo>
              <x14:cfvo type="num">
                <xm:f>1.0000000000000001E-5</xm:f>
              </x14:cfvo>
            </x14:iconSet>
          </x14:cfRule>
          <xm:sqref>N5</xm:sqref>
        </x14:conditionalFormatting>
        <x14:conditionalFormatting xmlns:xm="http://schemas.microsoft.com/office/excel/2006/main">
          <x14:cfRule type="iconSet" priority="73" id="{8A2575D6-24CA-401A-A471-DE138CAD587A}">
            <x14:iconSet iconSet="3Triangles">
              <x14:cfvo type="percent">
                <xm:f>0</xm:f>
              </x14:cfvo>
              <x14:cfvo type="num">
                <xm:f>1.0000000000000001E-5</xm:f>
              </x14:cfvo>
              <x14:cfvo type="num">
                <xm:f>1.0000000000000001E-5</xm:f>
              </x14:cfvo>
            </x14:iconSet>
          </x14:cfRule>
          <xm:sqref>O5</xm:sqref>
        </x14:conditionalFormatting>
        <x14:conditionalFormatting xmlns:xm="http://schemas.microsoft.com/office/excel/2006/main">
          <x14:cfRule type="iconSet" priority="72" id="{3DF5838B-2BF6-4F52-BEF8-01F8C4DD140A}">
            <x14:iconSet iconSet="3Triangles">
              <x14:cfvo type="percent">
                <xm:f>0</xm:f>
              </x14:cfvo>
              <x14:cfvo type="num">
                <xm:f>1.0000000000000001E-5</xm:f>
              </x14:cfvo>
              <x14:cfvo type="num">
                <xm:f>1.0000000000000001E-5</xm:f>
              </x14:cfvo>
            </x14:iconSet>
          </x14:cfRule>
          <xm:sqref>M6</xm:sqref>
        </x14:conditionalFormatting>
        <x14:conditionalFormatting xmlns:xm="http://schemas.microsoft.com/office/excel/2006/main">
          <x14:cfRule type="iconSet" priority="71" id="{B6B0DCE1-5C29-43B0-97B4-764AC8C20FEE}">
            <x14:iconSet iconSet="3Triangles">
              <x14:cfvo type="percent">
                <xm:f>0</xm:f>
              </x14:cfvo>
              <x14:cfvo type="num">
                <xm:f>1.0000000000000001E-5</xm:f>
              </x14:cfvo>
              <x14:cfvo type="num">
                <xm:f>1.0000000000000001E-5</xm:f>
              </x14:cfvo>
            </x14:iconSet>
          </x14:cfRule>
          <xm:sqref>N6</xm:sqref>
        </x14:conditionalFormatting>
        <x14:conditionalFormatting xmlns:xm="http://schemas.microsoft.com/office/excel/2006/main">
          <x14:cfRule type="iconSet" priority="70" id="{DC5CE06C-EA25-4F7D-B369-349D584F8F45}">
            <x14:iconSet iconSet="3Triangles">
              <x14:cfvo type="percent">
                <xm:f>0</xm:f>
              </x14:cfvo>
              <x14:cfvo type="num">
                <xm:f>1.0000000000000001E-5</xm:f>
              </x14:cfvo>
              <x14:cfvo type="num">
                <xm:f>1.0000000000000001E-5</xm:f>
              </x14:cfvo>
            </x14:iconSet>
          </x14:cfRule>
          <xm:sqref>O6</xm:sqref>
        </x14:conditionalFormatting>
        <x14:conditionalFormatting xmlns:xm="http://schemas.microsoft.com/office/excel/2006/main">
          <x14:cfRule type="iconSet" priority="69" id="{3C28C89C-3499-4399-9253-1CC5D4B48F82}">
            <x14:iconSet iconSet="3Triangles">
              <x14:cfvo type="percent">
                <xm:f>0</xm:f>
              </x14:cfvo>
              <x14:cfvo type="num">
                <xm:f>1.0000000000000001E-5</xm:f>
              </x14:cfvo>
              <x14:cfvo type="num">
                <xm:f>1.0000000000000001E-5</xm:f>
              </x14:cfvo>
            </x14:iconSet>
          </x14:cfRule>
          <xm:sqref>M7</xm:sqref>
        </x14:conditionalFormatting>
        <x14:conditionalFormatting xmlns:xm="http://schemas.microsoft.com/office/excel/2006/main">
          <x14:cfRule type="iconSet" priority="68" id="{471941D5-9FB8-4D72-BFE8-6DEA3AED9E36}">
            <x14:iconSet iconSet="3Triangles">
              <x14:cfvo type="percent">
                <xm:f>0</xm:f>
              </x14:cfvo>
              <x14:cfvo type="num">
                <xm:f>1.0000000000000001E-5</xm:f>
              </x14:cfvo>
              <x14:cfvo type="num">
                <xm:f>1.0000000000000001E-5</xm:f>
              </x14:cfvo>
            </x14:iconSet>
          </x14:cfRule>
          <xm:sqref>N7</xm:sqref>
        </x14:conditionalFormatting>
        <x14:conditionalFormatting xmlns:xm="http://schemas.microsoft.com/office/excel/2006/main">
          <x14:cfRule type="iconSet" priority="67" id="{0CEE6EF1-3D60-4C0B-BF05-5D22A8AA6E3B}">
            <x14:iconSet iconSet="3Triangles">
              <x14:cfvo type="percent">
                <xm:f>0</xm:f>
              </x14:cfvo>
              <x14:cfvo type="num">
                <xm:f>1.0000000000000001E-5</xm:f>
              </x14:cfvo>
              <x14:cfvo type="num">
                <xm:f>1.0000000000000001E-5</xm:f>
              </x14:cfvo>
            </x14:iconSet>
          </x14:cfRule>
          <xm:sqref>O7</xm:sqref>
        </x14:conditionalFormatting>
        <x14:conditionalFormatting xmlns:xm="http://schemas.microsoft.com/office/excel/2006/main">
          <x14:cfRule type="iconSet" priority="66" id="{D23F4095-A3CF-4324-9C27-AA6892B26FA8}">
            <x14:iconSet iconSet="3Triangles">
              <x14:cfvo type="percent">
                <xm:f>0</xm:f>
              </x14:cfvo>
              <x14:cfvo type="num">
                <xm:f>1.0000000000000001E-5</xm:f>
              </x14:cfvo>
              <x14:cfvo type="num">
                <xm:f>1.0000000000000001E-5</xm:f>
              </x14:cfvo>
            </x14:iconSet>
          </x14:cfRule>
          <xm:sqref>M8</xm:sqref>
        </x14:conditionalFormatting>
        <x14:conditionalFormatting xmlns:xm="http://schemas.microsoft.com/office/excel/2006/main">
          <x14:cfRule type="iconSet" priority="65" id="{4681AB77-4479-41E7-B57E-2ACDF5942858}">
            <x14:iconSet iconSet="3Triangles">
              <x14:cfvo type="percent">
                <xm:f>0</xm:f>
              </x14:cfvo>
              <x14:cfvo type="num">
                <xm:f>1.0000000000000001E-5</xm:f>
              </x14:cfvo>
              <x14:cfvo type="num">
                <xm:f>1.0000000000000001E-5</xm:f>
              </x14:cfvo>
            </x14:iconSet>
          </x14:cfRule>
          <xm:sqref>N8</xm:sqref>
        </x14:conditionalFormatting>
        <x14:conditionalFormatting xmlns:xm="http://schemas.microsoft.com/office/excel/2006/main">
          <x14:cfRule type="iconSet" priority="64" id="{339B3864-C17B-426E-B305-B98D66D7AD93}">
            <x14:iconSet iconSet="3Triangles">
              <x14:cfvo type="percent">
                <xm:f>0</xm:f>
              </x14:cfvo>
              <x14:cfvo type="num">
                <xm:f>1.0000000000000001E-5</xm:f>
              </x14:cfvo>
              <x14:cfvo type="num">
                <xm:f>1.0000000000000001E-5</xm:f>
              </x14:cfvo>
            </x14:iconSet>
          </x14:cfRule>
          <xm:sqref>O8</xm:sqref>
        </x14:conditionalFormatting>
        <x14:conditionalFormatting xmlns:xm="http://schemas.microsoft.com/office/excel/2006/main">
          <x14:cfRule type="iconSet" priority="63" id="{A9AFC2D7-18C9-48C2-BFC7-8F6D6E1C0C6F}">
            <x14:iconSet iconSet="3Triangles">
              <x14:cfvo type="percent">
                <xm:f>0</xm:f>
              </x14:cfvo>
              <x14:cfvo type="num">
                <xm:f>1.0000000000000001E-5</xm:f>
              </x14:cfvo>
              <x14:cfvo type="num">
                <xm:f>1.0000000000000001E-5</xm:f>
              </x14:cfvo>
            </x14:iconSet>
          </x14:cfRule>
          <xm:sqref>M9</xm:sqref>
        </x14:conditionalFormatting>
        <x14:conditionalFormatting xmlns:xm="http://schemas.microsoft.com/office/excel/2006/main">
          <x14:cfRule type="iconSet" priority="62" id="{D456ADF2-88E1-4166-9F19-2D01DAB0AC4E}">
            <x14:iconSet iconSet="3Triangles">
              <x14:cfvo type="percent">
                <xm:f>0</xm:f>
              </x14:cfvo>
              <x14:cfvo type="num">
                <xm:f>1.0000000000000001E-5</xm:f>
              </x14:cfvo>
              <x14:cfvo type="num">
                <xm:f>1.0000000000000001E-5</xm:f>
              </x14:cfvo>
            </x14:iconSet>
          </x14:cfRule>
          <xm:sqref>N9</xm:sqref>
        </x14:conditionalFormatting>
        <x14:conditionalFormatting xmlns:xm="http://schemas.microsoft.com/office/excel/2006/main">
          <x14:cfRule type="iconSet" priority="61" id="{4BB2CEC2-44AB-47FA-8757-EDD27E7FA3DF}">
            <x14:iconSet iconSet="3Triangles">
              <x14:cfvo type="percent">
                <xm:f>0</xm:f>
              </x14:cfvo>
              <x14:cfvo type="num">
                <xm:f>1.0000000000000001E-5</xm:f>
              </x14:cfvo>
              <x14:cfvo type="num">
                <xm:f>1.0000000000000001E-5</xm:f>
              </x14:cfvo>
            </x14:iconSet>
          </x14:cfRule>
          <xm:sqref>O9</xm:sqref>
        </x14:conditionalFormatting>
        <x14:conditionalFormatting xmlns:xm="http://schemas.microsoft.com/office/excel/2006/main">
          <x14:cfRule type="iconSet" priority="60" id="{33F523AE-0B24-4E1A-89F8-AFD12DA7AF30}">
            <x14:iconSet iconSet="3Triangles">
              <x14:cfvo type="percent">
                <xm:f>0</xm:f>
              </x14:cfvo>
              <x14:cfvo type="num">
                <xm:f>1.0000000000000001E-5</xm:f>
              </x14:cfvo>
              <x14:cfvo type="num">
                <xm:f>1.0000000000000001E-5</xm:f>
              </x14:cfvo>
            </x14:iconSet>
          </x14:cfRule>
          <xm:sqref>M15</xm:sqref>
        </x14:conditionalFormatting>
        <x14:conditionalFormatting xmlns:xm="http://schemas.microsoft.com/office/excel/2006/main">
          <x14:cfRule type="iconSet" priority="59" id="{423E28D5-0548-4D72-A2C7-6C8DCC8C1B1F}">
            <x14:iconSet iconSet="3Triangles">
              <x14:cfvo type="percent">
                <xm:f>0</xm:f>
              </x14:cfvo>
              <x14:cfvo type="num">
                <xm:f>1.0000000000000001E-5</xm:f>
              </x14:cfvo>
              <x14:cfvo type="num">
                <xm:f>1.0000000000000001E-5</xm:f>
              </x14:cfvo>
            </x14:iconSet>
          </x14:cfRule>
          <xm:sqref>N15</xm:sqref>
        </x14:conditionalFormatting>
        <x14:conditionalFormatting xmlns:xm="http://schemas.microsoft.com/office/excel/2006/main">
          <x14:cfRule type="iconSet" priority="58" id="{0F0161BA-CBF7-4650-90C3-B36FDB95413A}">
            <x14:iconSet iconSet="3Triangles">
              <x14:cfvo type="percent">
                <xm:f>0</xm:f>
              </x14:cfvo>
              <x14:cfvo type="num">
                <xm:f>1.0000000000000001E-5</xm:f>
              </x14:cfvo>
              <x14:cfvo type="num">
                <xm:f>1.0000000000000001E-5</xm:f>
              </x14:cfvo>
            </x14:iconSet>
          </x14:cfRule>
          <xm:sqref>O15</xm:sqref>
        </x14:conditionalFormatting>
        <x14:conditionalFormatting xmlns:xm="http://schemas.microsoft.com/office/excel/2006/main">
          <x14:cfRule type="iconSet" priority="57" id="{98AFB7C1-4EB4-4D45-AE81-8ACA7577FB9E}">
            <x14:iconSet iconSet="3Triangles">
              <x14:cfvo type="percent">
                <xm:f>0</xm:f>
              </x14:cfvo>
              <x14:cfvo type="num">
                <xm:f>1.0000000000000001E-5</xm:f>
              </x14:cfvo>
              <x14:cfvo type="num">
                <xm:f>1.0000000000000001E-5</xm:f>
              </x14:cfvo>
            </x14:iconSet>
          </x14:cfRule>
          <xm:sqref>M16</xm:sqref>
        </x14:conditionalFormatting>
        <x14:conditionalFormatting xmlns:xm="http://schemas.microsoft.com/office/excel/2006/main">
          <x14:cfRule type="iconSet" priority="56" id="{CDED1660-452A-4DAC-BDE0-40F15E332043}">
            <x14:iconSet iconSet="3Triangles">
              <x14:cfvo type="percent">
                <xm:f>0</xm:f>
              </x14:cfvo>
              <x14:cfvo type="num">
                <xm:f>1.0000000000000001E-5</xm:f>
              </x14:cfvo>
              <x14:cfvo type="num">
                <xm:f>1.0000000000000001E-5</xm:f>
              </x14:cfvo>
            </x14:iconSet>
          </x14:cfRule>
          <xm:sqref>N16</xm:sqref>
        </x14:conditionalFormatting>
        <x14:conditionalFormatting xmlns:xm="http://schemas.microsoft.com/office/excel/2006/main">
          <x14:cfRule type="iconSet" priority="55" id="{0CC2AF0A-87D4-4941-B682-3DF638642691}">
            <x14:iconSet iconSet="3Triangles">
              <x14:cfvo type="percent">
                <xm:f>0</xm:f>
              </x14:cfvo>
              <x14:cfvo type="num">
                <xm:f>1.0000000000000001E-5</xm:f>
              </x14:cfvo>
              <x14:cfvo type="num">
                <xm:f>1.0000000000000001E-5</xm:f>
              </x14:cfvo>
            </x14:iconSet>
          </x14:cfRule>
          <xm:sqref>O16</xm:sqref>
        </x14:conditionalFormatting>
        <x14:conditionalFormatting xmlns:xm="http://schemas.microsoft.com/office/excel/2006/main">
          <x14:cfRule type="iconSet" priority="54" id="{E2F08E33-D1B8-4C4C-A00A-F4DD99012C2D}">
            <x14:iconSet iconSet="3Triangles">
              <x14:cfvo type="percent">
                <xm:f>0</xm:f>
              </x14:cfvo>
              <x14:cfvo type="num">
                <xm:f>1.0000000000000001E-5</xm:f>
              </x14:cfvo>
              <x14:cfvo type="num">
                <xm:f>1.0000000000000001E-5</xm:f>
              </x14:cfvo>
            </x14:iconSet>
          </x14:cfRule>
          <xm:sqref>M17</xm:sqref>
        </x14:conditionalFormatting>
        <x14:conditionalFormatting xmlns:xm="http://schemas.microsoft.com/office/excel/2006/main">
          <x14:cfRule type="iconSet" priority="53" id="{75ABF7FB-E78B-4E72-A700-3C7AEAFDBC51}">
            <x14:iconSet iconSet="3Triangles">
              <x14:cfvo type="percent">
                <xm:f>0</xm:f>
              </x14:cfvo>
              <x14:cfvo type="num">
                <xm:f>1.0000000000000001E-5</xm:f>
              </x14:cfvo>
              <x14:cfvo type="num">
                <xm:f>1.0000000000000001E-5</xm:f>
              </x14:cfvo>
            </x14:iconSet>
          </x14:cfRule>
          <xm:sqref>N17</xm:sqref>
        </x14:conditionalFormatting>
        <x14:conditionalFormatting xmlns:xm="http://schemas.microsoft.com/office/excel/2006/main">
          <x14:cfRule type="iconSet" priority="52" id="{65E94F8E-FE4B-467E-B48E-73EDE3D1218B}">
            <x14:iconSet iconSet="3Triangles">
              <x14:cfvo type="percent">
                <xm:f>0</xm:f>
              </x14:cfvo>
              <x14:cfvo type="num">
                <xm:f>1.0000000000000001E-5</xm:f>
              </x14:cfvo>
              <x14:cfvo type="num">
                <xm:f>1.0000000000000001E-5</xm:f>
              </x14:cfvo>
            </x14:iconSet>
          </x14:cfRule>
          <xm:sqref>O17</xm:sqref>
        </x14:conditionalFormatting>
        <x14:conditionalFormatting xmlns:xm="http://schemas.microsoft.com/office/excel/2006/main">
          <x14:cfRule type="iconSet" priority="51" id="{95EE824F-6D5C-4B7A-932A-59FC1E0283A8}">
            <x14:iconSet iconSet="3Triangles">
              <x14:cfvo type="percent">
                <xm:f>0</xm:f>
              </x14:cfvo>
              <x14:cfvo type="num">
                <xm:f>1.0000000000000001E-5</xm:f>
              </x14:cfvo>
              <x14:cfvo type="num">
                <xm:f>1.0000000000000001E-5</xm:f>
              </x14:cfvo>
            </x14:iconSet>
          </x14:cfRule>
          <xm:sqref>M18</xm:sqref>
        </x14:conditionalFormatting>
        <x14:conditionalFormatting xmlns:xm="http://schemas.microsoft.com/office/excel/2006/main">
          <x14:cfRule type="iconSet" priority="50" id="{2A53D29D-0C2B-4CA9-B6DC-917A28648F56}">
            <x14:iconSet iconSet="3Triangles">
              <x14:cfvo type="percent">
                <xm:f>0</xm:f>
              </x14:cfvo>
              <x14:cfvo type="num">
                <xm:f>1.0000000000000001E-5</xm:f>
              </x14:cfvo>
              <x14:cfvo type="num">
                <xm:f>1.0000000000000001E-5</xm:f>
              </x14:cfvo>
            </x14:iconSet>
          </x14:cfRule>
          <xm:sqref>N18</xm:sqref>
        </x14:conditionalFormatting>
        <x14:conditionalFormatting xmlns:xm="http://schemas.microsoft.com/office/excel/2006/main">
          <x14:cfRule type="iconSet" priority="49" id="{735FCF9C-E410-488D-B3A1-715C48F6875D}">
            <x14:iconSet iconSet="3Triangles">
              <x14:cfvo type="percent">
                <xm:f>0</xm:f>
              </x14:cfvo>
              <x14:cfvo type="num">
                <xm:f>1.0000000000000001E-5</xm:f>
              </x14:cfvo>
              <x14:cfvo type="num">
                <xm:f>1.0000000000000001E-5</xm:f>
              </x14:cfvo>
            </x14:iconSet>
          </x14:cfRule>
          <xm:sqref>O18</xm:sqref>
        </x14:conditionalFormatting>
        <x14:conditionalFormatting xmlns:xm="http://schemas.microsoft.com/office/excel/2006/main">
          <x14:cfRule type="iconSet" priority="48" id="{5F2483FE-B8DA-4972-BE26-865FD4861F73}">
            <x14:iconSet iconSet="3Triangles">
              <x14:cfvo type="percent">
                <xm:f>0</xm:f>
              </x14:cfvo>
              <x14:cfvo type="num">
                <xm:f>1.0000000000000001E-5</xm:f>
              </x14:cfvo>
              <x14:cfvo type="num">
                <xm:f>1.0000000000000001E-5</xm:f>
              </x14:cfvo>
            </x14:iconSet>
          </x14:cfRule>
          <xm:sqref>M19</xm:sqref>
        </x14:conditionalFormatting>
        <x14:conditionalFormatting xmlns:xm="http://schemas.microsoft.com/office/excel/2006/main">
          <x14:cfRule type="iconSet" priority="47" id="{5E35314C-1EBF-4D06-BC03-E22B1D09C415}">
            <x14:iconSet iconSet="3Triangles">
              <x14:cfvo type="percent">
                <xm:f>0</xm:f>
              </x14:cfvo>
              <x14:cfvo type="num">
                <xm:f>1.0000000000000001E-5</xm:f>
              </x14:cfvo>
              <x14:cfvo type="num">
                <xm:f>1.0000000000000001E-5</xm:f>
              </x14:cfvo>
            </x14:iconSet>
          </x14:cfRule>
          <xm:sqref>N19</xm:sqref>
        </x14:conditionalFormatting>
        <x14:conditionalFormatting xmlns:xm="http://schemas.microsoft.com/office/excel/2006/main">
          <x14:cfRule type="iconSet" priority="46" id="{5CF1BFC1-8F08-4B76-915F-48F441980C9B}">
            <x14:iconSet iconSet="3Triangles">
              <x14:cfvo type="percent">
                <xm:f>0</xm:f>
              </x14:cfvo>
              <x14:cfvo type="num">
                <xm:f>1.0000000000000001E-5</xm:f>
              </x14:cfvo>
              <x14:cfvo type="num">
                <xm:f>1.0000000000000001E-5</xm:f>
              </x14:cfvo>
            </x14:iconSet>
          </x14:cfRule>
          <xm:sqref>O19</xm:sqref>
        </x14:conditionalFormatting>
        <x14:conditionalFormatting xmlns:xm="http://schemas.microsoft.com/office/excel/2006/main">
          <x14:cfRule type="iconSet" priority="45" id="{530B0209-2967-49F5-A800-99CF105A1DEE}">
            <x14:iconSet iconSet="3Triangles">
              <x14:cfvo type="percent">
                <xm:f>0</xm:f>
              </x14:cfvo>
              <x14:cfvo type="num">
                <xm:f>1.0000000000000001E-5</xm:f>
              </x14:cfvo>
              <x14:cfvo type="num">
                <xm:f>1.0000000000000001E-5</xm:f>
              </x14:cfvo>
            </x14:iconSet>
          </x14:cfRule>
          <xm:sqref>M25</xm:sqref>
        </x14:conditionalFormatting>
        <x14:conditionalFormatting xmlns:xm="http://schemas.microsoft.com/office/excel/2006/main">
          <x14:cfRule type="iconSet" priority="44" id="{350AE36B-2045-47B0-A2C2-C6D6FBE175A2}">
            <x14:iconSet iconSet="3Triangles">
              <x14:cfvo type="percent">
                <xm:f>0</xm:f>
              </x14:cfvo>
              <x14:cfvo type="num">
                <xm:f>1.0000000000000001E-5</xm:f>
              </x14:cfvo>
              <x14:cfvo type="num">
                <xm:f>1.0000000000000001E-5</xm:f>
              </x14:cfvo>
            </x14:iconSet>
          </x14:cfRule>
          <xm:sqref>N25</xm:sqref>
        </x14:conditionalFormatting>
        <x14:conditionalFormatting xmlns:xm="http://schemas.microsoft.com/office/excel/2006/main">
          <x14:cfRule type="iconSet" priority="43" id="{66E616B5-6110-4A37-96EA-744BE68B2A06}">
            <x14:iconSet iconSet="3Triangles">
              <x14:cfvo type="percent">
                <xm:f>0</xm:f>
              </x14:cfvo>
              <x14:cfvo type="num">
                <xm:f>1.0000000000000001E-5</xm:f>
              </x14:cfvo>
              <x14:cfvo type="num">
                <xm:f>1.0000000000000001E-5</xm:f>
              </x14:cfvo>
            </x14:iconSet>
          </x14:cfRule>
          <xm:sqref>O25</xm:sqref>
        </x14:conditionalFormatting>
        <x14:conditionalFormatting xmlns:xm="http://schemas.microsoft.com/office/excel/2006/main">
          <x14:cfRule type="iconSet" priority="42" id="{D9A3D3D1-172A-43BC-8B95-B5D7895D475F}">
            <x14:iconSet iconSet="3Triangles">
              <x14:cfvo type="percent">
                <xm:f>0</xm:f>
              </x14:cfvo>
              <x14:cfvo type="num">
                <xm:f>1.0000000000000001E-5</xm:f>
              </x14:cfvo>
              <x14:cfvo type="num">
                <xm:f>1.0000000000000001E-5</xm:f>
              </x14:cfvo>
            </x14:iconSet>
          </x14:cfRule>
          <xm:sqref>M26</xm:sqref>
        </x14:conditionalFormatting>
        <x14:conditionalFormatting xmlns:xm="http://schemas.microsoft.com/office/excel/2006/main">
          <x14:cfRule type="iconSet" priority="41" id="{100E78AB-C289-4823-81CA-9F8188DBF76A}">
            <x14:iconSet iconSet="3Triangles">
              <x14:cfvo type="percent">
                <xm:f>0</xm:f>
              </x14:cfvo>
              <x14:cfvo type="num">
                <xm:f>1.0000000000000001E-5</xm:f>
              </x14:cfvo>
              <x14:cfvo type="num">
                <xm:f>1.0000000000000001E-5</xm:f>
              </x14:cfvo>
            </x14:iconSet>
          </x14:cfRule>
          <xm:sqref>N26</xm:sqref>
        </x14:conditionalFormatting>
        <x14:conditionalFormatting xmlns:xm="http://schemas.microsoft.com/office/excel/2006/main">
          <x14:cfRule type="iconSet" priority="40" id="{2488C93A-E4A9-47C2-A0C3-3E52674282EA}">
            <x14:iconSet iconSet="3Triangles">
              <x14:cfvo type="percent">
                <xm:f>0</xm:f>
              </x14:cfvo>
              <x14:cfvo type="num">
                <xm:f>1.0000000000000001E-5</xm:f>
              </x14:cfvo>
              <x14:cfvo type="num">
                <xm:f>1.0000000000000001E-5</xm:f>
              </x14:cfvo>
            </x14:iconSet>
          </x14:cfRule>
          <xm:sqref>O26</xm:sqref>
        </x14:conditionalFormatting>
        <x14:conditionalFormatting xmlns:xm="http://schemas.microsoft.com/office/excel/2006/main">
          <x14:cfRule type="iconSet" priority="39" id="{B2CF6DBA-188E-474D-8200-E051D4F7D7DF}">
            <x14:iconSet iconSet="3Triangles">
              <x14:cfvo type="percent">
                <xm:f>0</xm:f>
              </x14:cfvo>
              <x14:cfvo type="num">
                <xm:f>1.0000000000000001E-5</xm:f>
              </x14:cfvo>
              <x14:cfvo type="num">
                <xm:f>1.0000000000000001E-5</xm:f>
              </x14:cfvo>
            </x14:iconSet>
          </x14:cfRule>
          <xm:sqref>M27</xm:sqref>
        </x14:conditionalFormatting>
        <x14:conditionalFormatting xmlns:xm="http://schemas.microsoft.com/office/excel/2006/main">
          <x14:cfRule type="iconSet" priority="38" id="{F798C1F6-3674-40F7-932A-60313257DC9D}">
            <x14:iconSet iconSet="3Triangles">
              <x14:cfvo type="percent">
                <xm:f>0</xm:f>
              </x14:cfvo>
              <x14:cfvo type="num">
                <xm:f>1.0000000000000001E-5</xm:f>
              </x14:cfvo>
              <x14:cfvo type="num">
                <xm:f>1.0000000000000001E-5</xm:f>
              </x14:cfvo>
            </x14:iconSet>
          </x14:cfRule>
          <xm:sqref>N27</xm:sqref>
        </x14:conditionalFormatting>
        <x14:conditionalFormatting xmlns:xm="http://schemas.microsoft.com/office/excel/2006/main">
          <x14:cfRule type="iconSet" priority="37" id="{D211C3AC-7980-4BCF-826A-74AB2B045CEB}">
            <x14:iconSet iconSet="3Triangles">
              <x14:cfvo type="percent">
                <xm:f>0</xm:f>
              </x14:cfvo>
              <x14:cfvo type="num">
                <xm:f>1.0000000000000001E-5</xm:f>
              </x14:cfvo>
              <x14:cfvo type="num">
                <xm:f>1.0000000000000001E-5</xm:f>
              </x14:cfvo>
            </x14:iconSet>
          </x14:cfRule>
          <xm:sqref>O27</xm:sqref>
        </x14:conditionalFormatting>
        <x14:conditionalFormatting xmlns:xm="http://schemas.microsoft.com/office/excel/2006/main">
          <x14:cfRule type="iconSet" priority="36" id="{228AB19A-4BAE-44D5-953A-B33E93834031}">
            <x14:iconSet iconSet="3Triangles">
              <x14:cfvo type="percent">
                <xm:f>0</xm:f>
              </x14:cfvo>
              <x14:cfvo type="num">
                <xm:f>1.0000000000000001E-5</xm:f>
              </x14:cfvo>
              <x14:cfvo type="num">
                <xm:f>1.0000000000000001E-5</xm:f>
              </x14:cfvo>
            </x14:iconSet>
          </x14:cfRule>
          <xm:sqref>M28</xm:sqref>
        </x14:conditionalFormatting>
        <x14:conditionalFormatting xmlns:xm="http://schemas.microsoft.com/office/excel/2006/main">
          <x14:cfRule type="iconSet" priority="35" id="{CEE3A6F5-99FA-4BD8-B7E2-76A23F674027}">
            <x14:iconSet iconSet="3Triangles">
              <x14:cfvo type="percent">
                <xm:f>0</xm:f>
              </x14:cfvo>
              <x14:cfvo type="num">
                <xm:f>1.0000000000000001E-5</xm:f>
              </x14:cfvo>
              <x14:cfvo type="num">
                <xm:f>1.0000000000000001E-5</xm:f>
              </x14:cfvo>
            </x14:iconSet>
          </x14:cfRule>
          <xm:sqref>N28</xm:sqref>
        </x14:conditionalFormatting>
        <x14:conditionalFormatting xmlns:xm="http://schemas.microsoft.com/office/excel/2006/main">
          <x14:cfRule type="iconSet" priority="34" id="{DCF29EC2-2387-4A56-875E-B4000984747E}">
            <x14:iconSet iconSet="3Triangles">
              <x14:cfvo type="percent">
                <xm:f>0</xm:f>
              </x14:cfvo>
              <x14:cfvo type="num">
                <xm:f>1.0000000000000001E-5</xm:f>
              </x14:cfvo>
              <x14:cfvo type="num">
                <xm:f>1.0000000000000001E-5</xm:f>
              </x14:cfvo>
            </x14:iconSet>
          </x14:cfRule>
          <xm:sqref>O28</xm:sqref>
        </x14:conditionalFormatting>
        <x14:conditionalFormatting xmlns:xm="http://schemas.microsoft.com/office/excel/2006/main">
          <x14:cfRule type="iconSet" priority="33" id="{F3D61745-176D-447F-83B7-DC742A759194}">
            <x14:iconSet iconSet="3Triangles">
              <x14:cfvo type="percent">
                <xm:f>0</xm:f>
              </x14:cfvo>
              <x14:cfvo type="num">
                <xm:f>1.0000000000000001E-5</xm:f>
              </x14:cfvo>
              <x14:cfvo type="num">
                <xm:f>1.0000000000000001E-5</xm:f>
              </x14:cfvo>
            </x14:iconSet>
          </x14:cfRule>
          <xm:sqref>M29</xm:sqref>
        </x14:conditionalFormatting>
        <x14:conditionalFormatting xmlns:xm="http://schemas.microsoft.com/office/excel/2006/main">
          <x14:cfRule type="iconSet" priority="32" id="{4C8CE78F-4C2A-410E-90B3-83BB738DBF51}">
            <x14:iconSet iconSet="3Triangles">
              <x14:cfvo type="percent">
                <xm:f>0</xm:f>
              </x14:cfvo>
              <x14:cfvo type="num">
                <xm:f>1.0000000000000001E-5</xm:f>
              </x14:cfvo>
              <x14:cfvo type="num">
                <xm:f>1.0000000000000001E-5</xm:f>
              </x14:cfvo>
            </x14:iconSet>
          </x14:cfRule>
          <xm:sqref>N29</xm:sqref>
        </x14:conditionalFormatting>
        <x14:conditionalFormatting xmlns:xm="http://schemas.microsoft.com/office/excel/2006/main">
          <x14:cfRule type="iconSet" priority="31" id="{30EE9CDB-638E-4156-BE9C-4BC10E910105}">
            <x14:iconSet iconSet="3Triangles">
              <x14:cfvo type="percent">
                <xm:f>0</xm:f>
              </x14:cfvo>
              <x14:cfvo type="num">
                <xm:f>1.0000000000000001E-5</xm:f>
              </x14:cfvo>
              <x14:cfvo type="num">
                <xm:f>1.0000000000000001E-5</xm:f>
              </x14:cfvo>
            </x14:iconSet>
          </x14:cfRule>
          <xm:sqref>O29</xm:sqref>
        </x14:conditionalFormatting>
        <x14:conditionalFormatting xmlns:xm="http://schemas.microsoft.com/office/excel/2006/main">
          <x14:cfRule type="iconSet" priority="30" id="{E1CE52F4-F957-4DC8-8DDE-78C931D06298}">
            <x14:iconSet iconSet="3Triangles">
              <x14:cfvo type="percent">
                <xm:f>0</xm:f>
              </x14:cfvo>
              <x14:cfvo type="num">
                <xm:f>1.0000000000000001E-5</xm:f>
              </x14:cfvo>
              <x14:cfvo type="num">
                <xm:f>1.0000000000000001E-5</xm:f>
              </x14:cfvo>
            </x14:iconSet>
          </x14:cfRule>
          <xm:sqref>M10</xm:sqref>
        </x14:conditionalFormatting>
        <x14:conditionalFormatting xmlns:xm="http://schemas.microsoft.com/office/excel/2006/main">
          <x14:cfRule type="iconSet" priority="29" id="{56B61CF0-3A53-4C99-9475-A5CA110BF5ED}">
            <x14:iconSet iconSet="3Triangles">
              <x14:cfvo type="percent">
                <xm:f>0</xm:f>
              </x14:cfvo>
              <x14:cfvo type="num">
                <xm:f>1.0000000000000001E-5</xm:f>
              </x14:cfvo>
              <x14:cfvo type="num">
                <xm:f>1.0000000000000001E-5</xm:f>
              </x14:cfvo>
            </x14:iconSet>
          </x14:cfRule>
          <xm:sqref>N10</xm:sqref>
        </x14:conditionalFormatting>
        <x14:conditionalFormatting xmlns:xm="http://schemas.microsoft.com/office/excel/2006/main">
          <x14:cfRule type="iconSet" priority="28" id="{6483453B-B038-4CA1-BF3B-FDFA67D74023}">
            <x14:iconSet iconSet="3Triangles">
              <x14:cfvo type="percent">
                <xm:f>0</xm:f>
              </x14:cfvo>
              <x14:cfvo type="num">
                <xm:f>1.0000000000000001E-5</xm:f>
              </x14:cfvo>
              <x14:cfvo type="num">
                <xm:f>1.0000000000000001E-5</xm:f>
              </x14:cfvo>
            </x14:iconSet>
          </x14:cfRule>
          <xm:sqref>O10</xm:sqref>
        </x14:conditionalFormatting>
        <x14:conditionalFormatting xmlns:xm="http://schemas.microsoft.com/office/excel/2006/main">
          <x14:cfRule type="iconSet" priority="27" id="{C1DE14E0-82BA-4D05-B18D-9EA2A9FF1796}">
            <x14:iconSet iconSet="3Triangles">
              <x14:cfvo type="percent">
                <xm:f>0</xm:f>
              </x14:cfvo>
              <x14:cfvo type="num">
                <xm:f>1.0000000000000001E-5</xm:f>
              </x14:cfvo>
              <x14:cfvo type="num">
                <xm:f>1.0000000000000001E-5</xm:f>
              </x14:cfvo>
            </x14:iconSet>
          </x14:cfRule>
          <xm:sqref>M11</xm:sqref>
        </x14:conditionalFormatting>
        <x14:conditionalFormatting xmlns:xm="http://schemas.microsoft.com/office/excel/2006/main">
          <x14:cfRule type="iconSet" priority="26" id="{BC7F0350-E89B-4AFF-8659-541B7CFD39A5}">
            <x14:iconSet iconSet="3Triangles">
              <x14:cfvo type="percent">
                <xm:f>0</xm:f>
              </x14:cfvo>
              <x14:cfvo type="num">
                <xm:f>1.0000000000000001E-5</xm:f>
              </x14:cfvo>
              <x14:cfvo type="num">
                <xm:f>1.0000000000000001E-5</xm:f>
              </x14:cfvo>
            </x14:iconSet>
          </x14:cfRule>
          <xm:sqref>N11</xm:sqref>
        </x14:conditionalFormatting>
        <x14:conditionalFormatting xmlns:xm="http://schemas.microsoft.com/office/excel/2006/main">
          <x14:cfRule type="iconSet" priority="25" id="{7D8A94D6-F4B3-4B4B-A703-7B301C01FC98}">
            <x14:iconSet iconSet="3Triangles">
              <x14:cfvo type="percent">
                <xm:f>0</xm:f>
              </x14:cfvo>
              <x14:cfvo type="num">
                <xm:f>1.0000000000000001E-5</xm:f>
              </x14:cfvo>
              <x14:cfvo type="num">
                <xm:f>1.0000000000000001E-5</xm:f>
              </x14:cfvo>
            </x14:iconSet>
          </x14:cfRule>
          <xm:sqref>O11</xm:sqref>
        </x14:conditionalFormatting>
        <x14:conditionalFormatting xmlns:xm="http://schemas.microsoft.com/office/excel/2006/main">
          <x14:cfRule type="iconSet" priority="24" id="{DE2E5104-5FEE-497F-B2A2-37E044071604}">
            <x14:iconSet iconSet="3Triangles">
              <x14:cfvo type="percent">
                <xm:f>0</xm:f>
              </x14:cfvo>
              <x14:cfvo type="num">
                <xm:f>1.0000000000000001E-5</xm:f>
              </x14:cfvo>
              <x14:cfvo type="num">
                <xm:f>1.0000000000000001E-5</xm:f>
              </x14:cfvo>
            </x14:iconSet>
          </x14:cfRule>
          <xm:sqref>M12</xm:sqref>
        </x14:conditionalFormatting>
        <x14:conditionalFormatting xmlns:xm="http://schemas.microsoft.com/office/excel/2006/main">
          <x14:cfRule type="iconSet" priority="23" id="{4BA439BE-FCC9-47CA-8037-B11CEF8A4B78}">
            <x14:iconSet iconSet="3Triangles">
              <x14:cfvo type="percent">
                <xm:f>0</xm:f>
              </x14:cfvo>
              <x14:cfvo type="num">
                <xm:f>1.0000000000000001E-5</xm:f>
              </x14:cfvo>
              <x14:cfvo type="num">
                <xm:f>1.0000000000000001E-5</xm:f>
              </x14:cfvo>
            </x14:iconSet>
          </x14:cfRule>
          <xm:sqref>N12</xm:sqref>
        </x14:conditionalFormatting>
        <x14:conditionalFormatting xmlns:xm="http://schemas.microsoft.com/office/excel/2006/main">
          <x14:cfRule type="iconSet" priority="22" id="{DE5559C6-CEC0-425E-8FE5-4A458C263C68}">
            <x14:iconSet iconSet="3Triangles">
              <x14:cfvo type="percent">
                <xm:f>0</xm:f>
              </x14:cfvo>
              <x14:cfvo type="num">
                <xm:f>1.0000000000000001E-5</xm:f>
              </x14:cfvo>
              <x14:cfvo type="num">
                <xm:f>1.0000000000000001E-5</xm:f>
              </x14:cfvo>
            </x14:iconSet>
          </x14:cfRule>
          <xm:sqref>O12</xm:sqref>
        </x14:conditionalFormatting>
        <x14:conditionalFormatting xmlns:xm="http://schemas.microsoft.com/office/excel/2006/main">
          <x14:cfRule type="iconSet" priority="21" id="{97C68424-51F0-4F55-BD8B-A25AD1859A74}">
            <x14:iconSet iconSet="3Triangles">
              <x14:cfvo type="percent">
                <xm:f>0</xm:f>
              </x14:cfvo>
              <x14:cfvo type="num">
                <xm:f>1.0000000000000001E-5</xm:f>
              </x14:cfvo>
              <x14:cfvo type="num">
                <xm:f>1.0000000000000001E-5</xm:f>
              </x14:cfvo>
            </x14:iconSet>
          </x14:cfRule>
          <xm:sqref>M13</xm:sqref>
        </x14:conditionalFormatting>
        <x14:conditionalFormatting xmlns:xm="http://schemas.microsoft.com/office/excel/2006/main">
          <x14:cfRule type="iconSet" priority="20" id="{461FA522-9E82-47C9-8009-5B809F30B2DF}">
            <x14:iconSet iconSet="3Triangles">
              <x14:cfvo type="percent">
                <xm:f>0</xm:f>
              </x14:cfvo>
              <x14:cfvo type="num">
                <xm:f>1.0000000000000001E-5</xm:f>
              </x14:cfvo>
              <x14:cfvo type="num">
                <xm:f>1.0000000000000001E-5</xm:f>
              </x14:cfvo>
            </x14:iconSet>
          </x14:cfRule>
          <xm:sqref>N13</xm:sqref>
        </x14:conditionalFormatting>
        <x14:conditionalFormatting xmlns:xm="http://schemas.microsoft.com/office/excel/2006/main">
          <x14:cfRule type="iconSet" priority="19" id="{92EFDF2C-1E96-47AC-9244-6345C816CE43}">
            <x14:iconSet iconSet="3Triangles">
              <x14:cfvo type="percent">
                <xm:f>0</xm:f>
              </x14:cfvo>
              <x14:cfvo type="num">
                <xm:f>1.0000000000000001E-5</xm:f>
              </x14:cfvo>
              <x14:cfvo type="num">
                <xm:f>1.0000000000000001E-5</xm:f>
              </x14:cfvo>
            </x14:iconSet>
          </x14:cfRule>
          <xm:sqref>O13</xm:sqref>
        </x14:conditionalFormatting>
        <x14:conditionalFormatting xmlns:xm="http://schemas.microsoft.com/office/excel/2006/main">
          <x14:cfRule type="iconSet" priority="18" id="{2A2BA77E-5297-4BD2-A166-4ED9243C59C3}">
            <x14:iconSet iconSet="3Triangles">
              <x14:cfvo type="percent">
                <xm:f>0</xm:f>
              </x14:cfvo>
              <x14:cfvo type="num">
                <xm:f>1.0000000000000001E-5</xm:f>
              </x14:cfvo>
              <x14:cfvo type="num">
                <xm:f>1.0000000000000001E-5</xm:f>
              </x14:cfvo>
            </x14:iconSet>
          </x14:cfRule>
          <xm:sqref>M14</xm:sqref>
        </x14:conditionalFormatting>
        <x14:conditionalFormatting xmlns:xm="http://schemas.microsoft.com/office/excel/2006/main">
          <x14:cfRule type="iconSet" priority="17" id="{599A4BBB-DD9D-4AEE-B2D7-1C84462C9B92}">
            <x14:iconSet iconSet="3Triangles">
              <x14:cfvo type="percent">
                <xm:f>0</xm:f>
              </x14:cfvo>
              <x14:cfvo type="num">
                <xm:f>1.0000000000000001E-5</xm:f>
              </x14:cfvo>
              <x14:cfvo type="num">
                <xm:f>1.0000000000000001E-5</xm:f>
              </x14:cfvo>
            </x14:iconSet>
          </x14:cfRule>
          <xm:sqref>N14</xm:sqref>
        </x14:conditionalFormatting>
        <x14:conditionalFormatting xmlns:xm="http://schemas.microsoft.com/office/excel/2006/main">
          <x14:cfRule type="iconSet" priority="16" id="{6B6476E1-3DA6-4379-83E3-09F3C54A387F}">
            <x14:iconSet iconSet="3Triangles">
              <x14:cfvo type="percent">
                <xm:f>0</xm:f>
              </x14:cfvo>
              <x14:cfvo type="num">
                <xm:f>1.0000000000000001E-5</xm:f>
              </x14:cfvo>
              <x14:cfvo type="num">
                <xm:f>1.0000000000000001E-5</xm:f>
              </x14:cfvo>
            </x14:iconSet>
          </x14:cfRule>
          <xm:sqref>O14</xm:sqref>
        </x14:conditionalFormatting>
        <x14:conditionalFormatting xmlns:xm="http://schemas.microsoft.com/office/excel/2006/main">
          <x14:cfRule type="iconSet" priority="15" id="{379EC4CE-DB3D-495C-884F-0EA0D045DC08}">
            <x14:iconSet iconSet="3Triangles">
              <x14:cfvo type="percent">
                <xm:f>0</xm:f>
              </x14:cfvo>
              <x14:cfvo type="num">
                <xm:f>1.0000000000000001E-5</xm:f>
              </x14:cfvo>
              <x14:cfvo type="num">
                <xm:f>1.0000000000000001E-5</xm:f>
              </x14:cfvo>
            </x14:iconSet>
          </x14:cfRule>
          <xm:sqref>M20</xm:sqref>
        </x14:conditionalFormatting>
        <x14:conditionalFormatting xmlns:xm="http://schemas.microsoft.com/office/excel/2006/main">
          <x14:cfRule type="iconSet" priority="14" id="{1CD9D6E0-AE38-4D21-8C2C-1673593D112C}">
            <x14:iconSet iconSet="3Triangles">
              <x14:cfvo type="percent">
                <xm:f>0</xm:f>
              </x14:cfvo>
              <x14:cfvo type="num">
                <xm:f>1.0000000000000001E-5</xm:f>
              </x14:cfvo>
              <x14:cfvo type="num">
                <xm:f>1.0000000000000001E-5</xm:f>
              </x14:cfvo>
            </x14:iconSet>
          </x14:cfRule>
          <xm:sqref>N20</xm:sqref>
        </x14:conditionalFormatting>
        <x14:conditionalFormatting xmlns:xm="http://schemas.microsoft.com/office/excel/2006/main">
          <x14:cfRule type="iconSet" priority="13" id="{4E4209F4-9D60-4DD0-B735-5E53263CC8B4}">
            <x14:iconSet iconSet="3Triangles">
              <x14:cfvo type="percent">
                <xm:f>0</xm:f>
              </x14:cfvo>
              <x14:cfvo type="num">
                <xm:f>1.0000000000000001E-5</xm:f>
              </x14:cfvo>
              <x14:cfvo type="num">
                <xm:f>1.0000000000000001E-5</xm:f>
              </x14:cfvo>
            </x14:iconSet>
          </x14:cfRule>
          <xm:sqref>O20</xm:sqref>
        </x14:conditionalFormatting>
        <x14:conditionalFormatting xmlns:xm="http://schemas.microsoft.com/office/excel/2006/main">
          <x14:cfRule type="iconSet" priority="12" id="{AE509E68-6768-4106-AB2B-D94BAA7C21AC}">
            <x14:iconSet iconSet="3Triangles">
              <x14:cfvo type="percent">
                <xm:f>0</xm:f>
              </x14:cfvo>
              <x14:cfvo type="num">
                <xm:f>1.0000000000000001E-5</xm:f>
              </x14:cfvo>
              <x14:cfvo type="num">
                <xm:f>1.0000000000000001E-5</xm:f>
              </x14:cfvo>
            </x14:iconSet>
          </x14:cfRule>
          <xm:sqref>M21</xm:sqref>
        </x14:conditionalFormatting>
        <x14:conditionalFormatting xmlns:xm="http://schemas.microsoft.com/office/excel/2006/main">
          <x14:cfRule type="iconSet" priority="11" id="{E2B768B8-4386-469D-A5A6-F71A85345D35}">
            <x14:iconSet iconSet="3Triangles">
              <x14:cfvo type="percent">
                <xm:f>0</xm:f>
              </x14:cfvo>
              <x14:cfvo type="num">
                <xm:f>1.0000000000000001E-5</xm:f>
              </x14:cfvo>
              <x14:cfvo type="num">
                <xm:f>1.0000000000000001E-5</xm:f>
              </x14:cfvo>
            </x14:iconSet>
          </x14:cfRule>
          <xm:sqref>N21</xm:sqref>
        </x14:conditionalFormatting>
        <x14:conditionalFormatting xmlns:xm="http://schemas.microsoft.com/office/excel/2006/main">
          <x14:cfRule type="iconSet" priority="10" id="{37FF2547-A3BC-4A97-B631-B05A54CB3CD1}">
            <x14:iconSet iconSet="3Triangles">
              <x14:cfvo type="percent">
                <xm:f>0</xm:f>
              </x14:cfvo>
              <x14:cfvo type="num">
                <xm:f>1.0000000000000001E-5</xm:f>
              </x14:cfvo>
              <x14:cfvo type="num">
                <xm:f>1.0000000000000001E-5</xm:f>
              </x14:cfvo>
            </x14:iconSet>
          </x14:cfRule>
          <xm:sqref>O21</xm:sqref>
        </x14:conditionalFormatting>
        <x14:conditionalFormatting xmlns:xm="http://schemas.microsoft.com/office/excel/2006/main">
          <x14:cfRule type="iconSet" priority="9" id="{B1C45E6F-B16D-4445-B9CD-4C74D3FDF3E4}">
            <x14:iconSet iconSet="3Triangles">
              <x14:cfvo type="percent">
                <xm:f>0</xm:f>
              </x14:cfvo>
              <x14:cfvo type="num">
                <xm:f>1.0000000000000001E-5</xm:f>
              </x14:cfvo>
              <x14:cfvo type="num">
                <xm:f>1.0000000000000001E-5</xm:f>
              </x14:cfvo>
            </x14:iconSet>
          </x14:cfRule>
          <xm:sqref>M22</xm:sqref>
        </x14:conditionalFormatting>
        <x14:conditionalFormatting xmlns:xm="http://schemas.microsoft.com/office/excel/2006/main">
          <x14:cfRule type="iconSet" priority="8" id="{F7613428-9054-4008-A619-D840946A485E}">
            <x14:iconSet iconSet="3Triangles">
              <x14:cfvo type="percent">
                <xm:f>0</xm:f>
              </x14:cfvo>
              <x14:cfvo type="num">
                <xm:f>1.0000000000000001E-5</xm:f>
              </x14:cfvo>
              <x14:cfvo type="num">
                <xm:f>1.0000000000000001E-5</xm:f>
              </x14:cfvo>
            </x14:iconSet>
          </x14:cfRule>
          <xm:sqref>N22</xm:sqref>
        </x14:conditionalFormatting>
        <x14:conditionalFormatting xmlns:xm="http://schemas.microsoft.com/office/excel/2006/main">
          <x14:cfRule type="iconSet" priority="7" id="{A5154BF9-4409-4B61-9D46-F6028561E99A}">
            <x14:iconSet iconSet="3Triangles">
              <x14:cfvo type="percent">
                <xm:f>0</xm:f>
              </x14:cfvo>
              <x14:cfvo type="num">
                <xm:f>1.0000000000000001E-5</xm:f>
              </x14:cfvo>
              <x14:cfvo type="num">
                <xm:f>1.0000000000000001E-5</xm:f>
              </x14:cfvo>
            </x14:iconSet>
          </x14:cfRule>
          <xm:sqref>O22</xm:sqref>
        </x14:conditionalFormatting>
        <x14:conditionalFormatting xmlns:xm="http://schemas.microsoft.com/office/excel/2006/main">
          <x14:cfRule type="iconSet" priority="6" id="{200BF299-F800-4C46-90CD-8548E692DC44}">
            <x14:iconSet iconSet="3Triangles">
              <x14:cfvo type="percent">
                <xm:f>0</xm:f>
              </x14:cfvo>
              <x14:cfvo type="num">
                <xm:f>1.0000000000000001E-5</xm:f>
              </x14:cfvo>
              <x14:cfvo type="num">
                <xm:f>1.0000000000000001E-5</xm:f>
              </x14:cfvo>
            </x14:iconSet>
          </x14:cfRule>
          <xm:sqref>M23</xm:sqref>
        </x14:conditionalFormatting>
        <x14:conditionalFormatting xmlns:xm="http://schemas.microsoft.com/office/excel/2006/main">
          <x14:cfRule type="iconSet" priority="5" id="{D528B0EA-5842-4220-B3FB-4AFDE300F2AB}">
            <x14:iconSet iconSet="3Triangles">
              <x14:cfvo type="percent">
                <xm:f>0</xm:f>
              </x14:cfvo>
              <x14:cfvo type="num">
                <xm:f>1.0000000000000001E-5</xm:f>
              </x14:cfvo>
              <x14:cfvo type="num">
                <xm:f>1.0000000000000001E-5</xm:f>
              </x14:cfvo>
            </x14:iconSet>
          </x14:cfRule>
          <xm:sqref>N23</xm:sqref>
        </x14:conditionalFormatting>
        <x14:conditionalFormatting xmlns:xm="http://schemas.microsoft.com/office/excel/2006/main">
          <x14:cfRule type="iconSet" priority="4" id="{95245D02-75AB-4BB4-9AED-531A28CA87A9}">
            <x14:iconSet iconSet="3Triangles">
              <x14:cfvo type="percent">
                <xm:f>0</xm:f>
              </x14:cfvo>
              <x14:cfvo type="num">
                <xm:f>1.0000000000000001E-5</xm:f>
              </x14:cfvo>
              <x14:cfvo type="num">
                <xm:f>1.0000000000000001E-5</xm:f>
              </x14:cfvo>
            </x14:iconSet>
          </x14:cfRule>
          <xm:sqref>O23</xm:sqref>
        </x14:conditionalFormatting>
        <x14:conditionalFormatting xmlns:xm="http://schemas.microsoft.com/office/excel/2006/main">
          <x14:cfRule type="iconSet" priority="3" id="{5F47D1F4-A077-4099-A74F-37D8F5CEC72A}">
            <x14:iconSet iconSet="3Triangles">
              <x14:cfvo type="percent">
                <xm:f>0</xm:f>
              </x14:cfvo>
              <x14:cfvo type="num">
                <xm:f>1.0000000000000001E-5</xm:f>
              </x14:cfvo>
              <x14:cfvo type="num">
                <xm:f>1.0000000000000001E-5</xm:f>
              </x14:cfvo>
            </x14:iconSet>
          </x14:cfRule>
          <xm:sqref>M24</xm:sqref>
        </x14:conditionalFormatting>
        <x14:conditionalFormatting xmlns:xm="http://schemas.microsoft.com/office/excel/2006/main">
          <x14:cfRule type="iconSet" priority="2" id="{C66EE72A-46B1-4F04-954E-3664382DF42F}">
            <x14:iconSet iconSet="3Triangles">
              <x14:cfvo type="percent">
                <xm:f>0</xm:f>
              </x14:cfvo>
              <x14:cfvo type="num">
                <xm:f>1.0000000000000001E-5</xm:f>
              </x14:cfvo>
              <x14:cfvo type="num">
                <xm:f>1.0000000000000001E-5</xm:f>
              </x14:cfvo>
            </x14:iconSet>
          </x14:cfRule>
          <xm:sqref>N24</xm:sqref>
        </x14:conditionalFormatting>
        <x14:conditionalFormatting xmlns:xm="http://schemas.microsoft.com/office/excel/2006/main">
          <x14:cfRule type="iconSet" priority="1" id="{5407D1CB-A9C3-463E-9B69-851A93F7D47B}">
            <x14:iconSet iconSet="3Triangles">
              <x14:cfvo type="percent">
                <xm:f>0</xm:f>
              </x14:cfvo>
              <x14:cfvo type="num">
                <xm:f>1.0000000000000001E-5</xm:f>
              </x14:cfvo>
              <x14:cfvo type="num">
                <xm:f>1.0000000000000001E-5</xm:f>
              </x14:cfvo>
            </x14:iconSet>
          </x14:cfRule>
          <xm:sqref>O24</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5826F-62DF-4626-AF41-B6E482B980B2}">
  <dimension ref="A1:C70"/>
  <sheetViews>
    <sheetView topLeftCell="A56" workbookViewId="0">
      <selection activeCell="B67" sqref="B67:B70"/>
    </sheetView>
  </sheetViews>
  <sheetFormatPr defaultRowHeight="15.5" x14ac:dyDescent="0.35"/>
  <cols>
    <col min="1" max="1" width="29.1796875" style="87" customWidth="1"/>
    <col min="2" max="2" width="30.1796875" style="87" customWidth="1"/>
    <col min="3" max="3" width="42.90625" style="87" customWidth="1"/>
    <col min="4" max="16384" width="8.7265625" style="87"/>
  </cols>
  <sheetData>
    <row r="1" spans="1:3" x14ac:dyDescent="0.35">
      <c r="A1" s="86" t="s">
        <v>24</v>
      </c>
      <c r="B1" s="86" t="s">
        <v>95</v>
      </c>
      <c r="C1" s="86" t="s">
        <v>96</v>
      </c>
    </row>
    <row r="2" spans="1:3" x14ac:dyDescent="0.35">
      <c r="A2" s="88" t="s">
        <v>97</v>
      </c>
      <c r="B2" s="89">
        <v>13240</v>
      </c>
      <c r="C2" s="89">
        <v>74.099999999999994</v>
      </c>
    </row>
    <row r="3" spans="1:3" x14ac:dyDescent="0.35">
      <c r="A3" s="90" t="s">
        <v>30</v>
      </c>
      <c r="B3" s="91">
        <v>4750</v>
      </c>
      <c r="C3" s="91">
        <v>69.5</v>
      </c>
    </row>
    <row r="4" spans="1:3" x14ac:dyDescent="0.35">
      <c r="A4" s="90" t="s">
        <v>31</v>
      </c>
      <c r="B4" s="91">
        <v>1860</v>
      </c>
      <c r="C4" s="91">
        <v>74.099999999999994</v>
      </c>
    </row>
    <row r="5" spans="1:3" x14ac:dyDescent="0.35">
      <c r="A5" s="90" t="s">
        <v>19</v>
      </c>
      <c r="B5" s="91">
        <v>0</v>
      </c>
      <c r="C5" s="91">
        <v>36</v>
      </c>
    </row>
    <row r="6" spans="1:3" x14ac:dyDescent="0.35">
      <c r="A6" s="90" t="s">
        <v>98</v>
      </c>
      <c r="B6" s="91">
        <v>6630</v>
      </c>
      <c r="C6" s="91">
        <v>70.599999999999994</v>
      </c>
    </row>
    <row r="7" spans="1:3" x14ac:dyDescent="0.35">
      <c r="A7" s="88" t="s">
        <v>99</v>
      </c>
      <c r="B7" s="89">
        <v>2220</v>
      </c>
      <c r="C7" s="89">
        <v>72.5</v>
      </c>
    </row>
    <row r="8" spans="1:3" x14ac:dyDescent="0.35">
      <c r="A8" s="90" t="s">
        <v>30</v>
      </c>
      <c r="B8" s="91">
        <v>240</v>
      </c>
      <c r="C8" s="91">
        <v>71.599999999999994</v>
      </c>
    </row>
    <row r="9" spans="1:3" x14ac:dyDescent="0.35">
      <c r="A9" s="90" t="s">
        <v>31</v>
      </c>
      <c r="B9" s="91">
        <v>830</v>
      </c>
      <c r="C9" s="91">
        <v>62.4</v>
      </c>
    </row>
    <row r="10" spans="1:3" x14ac:dyDescent="0.35">
      <c r="A10" s="90" t="s">
        <v>19</v>
      </c>
      <c r="B10" s="91">
        <v>40</v>
      </c>
      <c r="C10" s="91">
        <v>72.5</v>
      </c>
    </row>
    <row r="11" spans="1:3" x14ac:dyDescent="0.35">
      <c r="A11" s="90" t="s">
        <v>98</v>
      </c>
      <c r="B11" s="91">
        <v>1110</v>
      </c>
      <c r="C11" s="91">
        <v>64.8</v>
      </c>
    </row>
    <row r="12" spans="1:3" x14ac:dyDescent="0.35">
      <c r="A12" s="88" t="s">
        <v>100</v>
      </c>
      <c r="B12" s="89">
        <v>227400</v>
      </c>
      <c r="C12" s="89">
        <v>67.599999999999994</v>
      </c>
    </row>
    <row r="13" spans="1:3" x14ac:dyDescent="0.35">
      <c r="A13" s="90" t="s">
        <v>30</v>
      </c>
      <c r="B13" s="91">
        <v>66310</v>
      </c>
      <c r="C13" s="91">
        <v>67.599999999999994</v>
      </c>
    </row>
    <row r="14" spans="1:3" x14ac:dyDescent="0.35">
      <c r="A14" s="90" t="s">
        <v>31</v>
      </c>
      <c r="B14" s="91">
        <v>39640</v>
      </c>
      <c r="C14" s="91">
        <v>66.400000000000006</v>
      </c>
    </row>
    <row r="15" spans="1:3" x14ac:dyDescent="0.35">
      <c r="A15" s="90" t="s">
        <v>19</v>
      </c>
      <c r="B15" s="91">
        <v>7750</v>
      </c>
      <c r="C15" s="91">
        <v>62.6</v>
      </c>
    </row>
    <row r="16" spans="1:3" x14ac:dyDescent="0.35">
      <c r="A16" s="90" t="s">
        <v>98</v>
      </c>
      <c r="B16" s="91">
        <v>113700</v>
      </c>
      <c r="C16" s="91">
        <v>66.900000000000006</v>
      </c>
    </row>
    <row r="17" spans="1:3" x14ac:dyDescent="0.35">
      <c r="A17" s="88" t="s">
        <v>14</v>
      </c>
      <c r="B17" s="89">
        <v>34730</v>
      </c>
      <c r="C17" s="89">
        <v>79.2</v>
      </c>
    </row>
    <row r="18" spans="1:3" x14ac:dyDescent="0.35">
      <c r="A18" s="90" t="s">
        <v>30</v>
      </c>
      <c r="B18" s="91">
        <v>13600</v>
      </c>
      <c r="C18" s="91">
        <v>64.3</v>
      </c>
    </row>
    <row r="19" spans="1:3" x14ac:dyDescent="0.35">
      <c r="A19" s="90" t="s">
        <v>31</v>
      </c>
      <c r="B19" s="91">
        <v>3660</v>
      </c>
      <c r="C19" s="91">
        <v>74.900000000000006</v>
      </c>
    </row>
    <row r="20" spans="1:3" x14ac:dyDescent="0.35">
      <c r="A20" s="90" t="s">
        <v>19</v>
      </c>
      <c r="B20" s="91">
        <v>110</v>
      </c>
      <c r="C20" s="91">
        <v>79.2</v>
      </c>
    </row>
    <row r="21" spans="1:3" x14ac:dyDescent="0.35">
      <c r="A21" s="90" t="s">
        <v>98</v>
      </c>
      <c r="B21" s="91">
        <v>17360</v>
      </c>
      <c r="C21" s="91">
        <v>66.599999999999994</v>
      </c>
    </row>
    <row r="22" spans="1:3" x14ac:dyDescent="0.35">
      <c r="A22" s="88" t="s">
        <v>101</v>
      </c>
      <c r="B22" s="89">
        <v>13760</v>
      </c>
      <c r="C22" s="89">
        <v>80</v>
      </c>
    </row>
    <row r="23" spans="1:3" x14ac:dyDescent="0.35">
      <c r="A23" s="90" t="s">
        <v>30</v>
      </c>
      <c r="B23" s="91">
        <v>2260</v>
      </c>
      <c r="C23" s="91">
        <v>78.7</v>
      </c>
    </row>
    <row r="24" spans="1:3" x14ac:dyDescent="0.35">
      <c r="A24" s="90" t="s">
        <v>31</v>
      </c>
      <c r="B24" s="91">
        <v>4620</v>
      </c>
      <c r="C24" s="91">
        <v>75.400000000000006</v>
      </c>
    </row>
    <row r="25" spans="1:3" x14ac:dyDescent="0.35">
      <c r="A25" s="90" t="s">
        <v>19</v>
      </c>
      <c r="B25" s="91">
        <v>0</v>
      </c>
      <c r="C25" s="91">
        <v>80</v>
      </c>
    </row>
    <row r="26" spans="1:3" x14ac:dyDescent="0.35">
      <c r="A26" s="90" t="s">
        <v>98</v>
      </c>
      <c r="B26" s="91">
        <v>6880</v>
      </c>
      <c r="C26" s="91">
        <v>76.5</v>
      </c>
    </row>
    <row r="27" spans="1:3" x14ac:dyDescent="0.35">
      <c r="A27" s="88" t="s">
        <v>15</v>
      </c>
      <c r="B27" s="89">
        <v>128680</v>
      </c>
      <c r="C27" s="89">
        <v>74.8</v>
      </c>
    </row>
    <row r="28" spans="1:3" x14ac:dyDescent="0.35">
      <c r="A28" s="90" t="s">
        <v>30</v>
      </c>
      <c r="B28" s="91">
        <v>40140</v>
      </c>
      <c r="C28" s="91">
        <v>69</v>
      </c>
    </row>
    <row r="29" spans="1:3" x14ac:dyDescent="0.35">
      <c r="A29" s="90" t="s">
        <v>31</v>
      </c>
      <c r="B29" s="91">
        <v>23920</v>
      </c>
      <c r="C29" s="91">
        <v>74.8</v>
      </c>
    </row>
    <row r="30" spans="1:3" x14ac:dyDescent="0.35">
      <c r="A30" s="90" t="s">
        <v>19</v>
      </c>
      <c r="B30" s="91">
        <v>280</v>
      </c>
      <c r="C30" s="91">
        <v>70.5</v>
      </c>
    </row>
    <row r="31" spans="1:3" x14ac:dyDescent="0.35">
      <c r="A31" s="90" t="s">
        <v>98</v>
      </c>
      <c r="B31" s="91">
        <v>64340</v>
      </c>
      <c r="C31" s="91">
        <v>71.2</v>
      </c>
    </row>
    <row r="32" spans="1:3" x14ac:dyDescent="0.35">
      <c r="A32" s="88" t="s">
        <v>102</v>
      </c>
      <c r="B32" s="89">
        <v>206140</v>
      </c>
      <c r="C32" s="89">
        <v>66.2</v>
      </c>
    </row>
    <row r="33" spans="1:3" x14ac:dyDescent="0.35">
      <c r="A33" s="90" t="s">
        <v>30</v>
      </c>
      <c r="B33" s="91">
        <v>52060</v>
      </c>
      <c r="C33" s="91">
        <v>66.2</v>
      </c>
    </row>
    <row r="34" spans="1:3" x14ac:dyDescent="0.35">
      <c r="A34" s="90" t="s">
        <v>31</v>
      </c>
      <c r="B34" s="91">
        <v>43320</v>
      </c>
      <c r="C34" s="91">
        <v>65.2</v>
      </c>
    </row>
    <row r="35" spans="1:3" x14ac:dyDescent="0.35">
      <c r="A35" s="90" t="s">
        <v>19</v>
      </c>
      <c r="B35" s="91">
        <v>7690</v>
      </c>
      <c r="C35" s="91">
        <v>61.1</v>
      </c>
    </row>
    <row r="36" spans="1:3" x14ac:dyDescent="0.35">
      <c r="A36" s="90" t="s">
        <v>98</v>
      </c>
      <c r="B36" s="91">
        <v>103070</v>
      </c>
      <c r="C36" s="91">
        <v>65.400000000000006</v>
      </c>
    </row>
    <row r="37" spans="1:3" x14ac:dyDescent="0.35">
      <c r="A37" s="88" t="s">
        <v>16</v>
      </c>
      <c r="B37" s="89">
        <v>25290</v>
      </c>
      <c r="C37" s="89">
        <v>77.400000000000006</v>
      </c>
    </row>
    <row r="38" spans="1:3" x14ac:dyDescent="0.35">
      <c r="A38" s="90" t="s">
        <v>30</v>
      </c>
      <c r="B38" s="91">
        <v>3230</v>
      </c>
      <c r="C38" s="91">
        <v>73.900000000000006</v>
      </c>
    </row>
    <row r="39" spans="1:3" x14ac:dyDescent="0.35">
      <c r="A39" s="90" t="s">
        <v>31</v>
      </c>
      <c r="B39" s="91">
        <v>8370</v>
      </c>
      <c r="C39" s="91">
        <v>77.400000000000006</v>
      </c>
    </row>
    <row r="40" spans="1:3" x14ac:dyDescent="0.35">
      <c r="A40" s="90" t="s">
        <v>19</v>
      </c>
      <c r="B40" s="91">
        <v>1040</v>
      </c>
      <c r="C40" s="91">
        <v>59.3</v>
      </c>
    </row>
    <row r="41" spans="1:3" x14ac:dyDescent="0.35">
      <c r="A41" s="90" t="s">
        <v>98</v>
      </c>
      <c r="B41" s="91">
        <v>12650</v>
      </c>
      <c r="C41" s="91">
        <v>75</v>
      </c>
    </row>
    <row r="42" spans="1:3" x14ac:dyDescent="0.35">
      <c r="A42" s="88" t="s">
        <v>103</v>
      </c>
      <c r="B42" s="89">
        <v>24780</v>
      </c>
      <c r="C42" s="89">
        <v>77.2</v>
      </c>
    </row>
    <row r="43" spans="1:3" x14ac:dyDescent="0.35">
      <c r="A43" s="90" t="s">
        <v>30</v>
      </c>
      <c r="B43" s="91">
        <v>5780</v>
      </c>
      <c r="C43" s="91">
        <v>69.8</v>
      </c>
    </row>
    <row r="44" spans="1:3" x14ac:dyDescent="0.35">
      <c r="A44" s="90" t="s">
        <v>31</v>
      </c>
      <c r="B44" s="91">
        <v>6610</v>
      </c>
      <c r="C44" s="91">
        <v>77.2</v>
      </c>
    </row>
    <row r="45" spans="1:3" x14ac:dyDescent="0.35">
      <c r="A45" s="90" t="s">
        <v>19</v>
      </c>
      <c r="B45" s="91"/>
      <c r="C45" s="91"/>
    </row>
    <row r="46" spans="1:3" x14ac:dyDescent="0.35">
      <c r="A46" s="90" t="s">
        <v>98</v>
      </c>
      <c r="B46" s="91">
        <v>12390</v>
      </c>
      <c r="C46" s="91">
        <v>73.7</v>
      </c>
    </row>
    <row r="47" spans="1:3" x14ac:dyDescent="0.35">
      <c r="A47" s="88" t="s">
        <v>104</v>
      </c>
      <c r="B47" s="89">
        <v>141190</v>
      </c>
      <c r="C47" s="89">
        <v>68.599999999999994</v>
      </c>
    </row>
    <row r="48" spans="1:3" x14ac:dyDescent="0.35">
      <c r="A48" s="90" t="s">
        <v>30</v>
      </c>
      <c r="B48" s="91">
        <v>52570</v>
      </c>
      <c r="C48" s="91">
        <v>65.400000000000006</v>
      </c>
    </row>
    <row r="49" spans="1:3" x14ac:dyDescent="0.35">
      <c r="A49" s="90" t="s">
        <v>31</v>
      </c>
      <c r="B49" s="91">
        <v>17750</v>
      </c>
      <c r="C49" s="91">
        <v>68.599999999999994</v>
      </c>
    </row>
    <row r="50" spans="1:3" x14ac:dyDescent="0.35">
      <c r="A50" s="90" t="s">
        <v>19</v>
      </c>
      <c r="B50" s="91">
        <v>270</v>
      </c>
      <c r="C50" s="91">
        <v>61.5</v>
      </c>
    </row>
    <row r="51" spans="1:3" x14ac:dyDescent="0.35">
      <c r="A51" s="90" t="s">
        <v>98</v>
      </c>
      <c r="B51" s="91">
        <v>70600</v>
      </c>
      <c r="C51" s="91">
        <v>66.2</v>
      </c>
    </row>
    <row r="52" spans="1:3" x14ac:dyDescent="0.35">
      <c r="A52" s="88" t="s">
        <v>105</v>
      </c>
      <c r="B52" s="89">
        <v>550</v>
      </c>
      <c r="C52" s="89">
        <v>100</v>
      </c>
    </row>
    <row r="53" spans="1:3" x14ac:dyDescent="0.35">
      <c r="A53" s="90" t="s">
        <v>30</v>
      </c>
      <c r="B53" s="91">
        <v>40</v>
      </c>
      <c r="C53" s="91">
        <v>59.1</v>
      </c>
    </row>
    <row r="54" spans="1:3" x14ac:dyDescent="0.35">
      <c r="A54" s="90" t="s">
        <v>31</v>
      </c>
      <c r="B54" s="91">
        <v>230</v>
      </c>
      <c r="C54" s="91">
        <v>72.8</v>
      </c>
    </row>
    <row r="55" spans="1:3" x14ac:dyDescent="0.35">
      <c r="A55" s="90" t="s">
        <v>19</v>
      </c>
      <c r="B55" s="91">
        <v>0</v>
      </c>
      <c r="C55" s="91">
        <v>100</v>
      </c>
    </row>
    <row r="56" spans="1:3" x14ac:dyDescent="0.35">
      <c r="A56" s="90" t="s">
        <v>98</v>
      </c>
      <c r="B56" s="91">
        <v>280</v>
      </c>
      <c r="C56" s="91">
        <v>71.400000000000006</v>
      </c>
    </row>
    <row r="57" spans="1:3" x14ac:dyDescent="0.35">
      <c r="A57" s="92" t="s">
        <v>106</v>
      </c>
      <c r="B57" s="93">
        <v>817980</v>
      </c>
      <c r="C57" s="93">
        <v>100</v>
      </c>
    </row>
    <row r="60" spans="1:3" x14ac:dyDescent="0.35">
      <c r="A60" s="87" t="s">
        <v>23</v>
      </c>
    </row>
    <row r="61" spans="1:3" x14ac:dyDescent="0.35">
      <c r="A61" s="90" t="s">
        <v>30</v>
      </c>
      <c r="B61" s="94">
        <f>SUM(B3,B8,B13,B18,B23,B28,B33,B38,B43,B48,B53)</f>
        <v>240980</v>
      </c>
      <c r="C61" s="95">
        <f>((B3*C3+B8*C8+B13*C13+B18*C18+B23*C23+B28*C28+B33*C33+B38*C38+B43*C43+B48*C48+B53*C53)/100)/B61</f>
        <v>0.67145912523860907</v>
      </c>
    </row>
    <row r="62" spans="1:3" x14ac:dyDescent="0.35">
      <c r="A62" s="90" t="s">
        <v>31</v>
      </c>
      <c r="B62" s="94">
        <f>SUM(B4,B9,B14,B19,B24,B29,B34,B39,B44,B49,B54)</f>
        <v>150810</v>
      </c>
      <c r="C62" s="95">
        <f>((B4*C4+B9*C9+B14*C14+B19*C19+B24*C24+B29*C29+B34*C34+B39*C39+B44*C44+B49*C49+B54*C54)/100)/B62</f>
        <v>0.69295139579603471</v>
      </c>
    </row>
    <row r="63" spans="1:3" x14ac:dyDescent="0.35">
      <c r="A63" s="90" t="s">
        <v>19</v>
      </c>
      <c r="B63" s="94">
        <f>SUM(B5,B10,B15,B20,B25,B30,B35,B40,B45,B50,B55)</f>
        <v>17180</v>
      </c>
      <c r="C63" s="95">
        <f>((B5*C5+B10*C10+B15*C15+B20*C20+B25*C25+B30*C30+B35*C35+B40*C40+B45*C45+B50*C50+B55*C55)/100)/B63</f>
        <v>0.61969615832363212</v>
      </c>
    </row>
    <row r="64" spans="1:3" x14ac:dyDescent="0.35">
      <c r="A64" s="90" t="s">
        <v>98</v>
      </c>
      <c r="B64" s="94">
        <f>SUM(B6,B11,B16,B21,B26,B31,B36,B41,B46,B51,B56)</f>
        <v>409010</v>
      </c>
      <c r="C64" s="95">
        <f>((B6*C6+B11*C11+B16*C16+B21*C21+B26*C26+B31*C31+B36*C36+B41*C41+B46*C46+B51*C51+B56*C56)/100)/B64</f>
        <v>0.67740209285836528</v>
      </c>
    </row>
    <row r="66" spans="1:3" x14ac:dyDescent="0.35">
      <c r="A66" s="87" t="s">
        <v>17</v>
      </c>
    </row>
    <row r="67" spans="1:3" x14ac:dyDescent="0.35">
      <c r="A67" s="90" t="s">
        <v>30</v>
      </c>
      <c r="B67" s="94">
        <f>SUM(B18,B28,B38)</f>
        <v>56970</v>
      </c>
      <c r="C67" s="95">
        <f>((B18*C18+B28*C28+B38*C38)/100)/B67</f>
        <v>0.68155818852027383</v>
      </c>
    </row>
    <row r="68" spans="1:3" x14ac:dyDescent="0.35">
      <c r="A68" s="90" t="s">
        <v>31</v>
      </c>
      <c r="B68" s="94">
        <f>SUM(B19,B29,B39)</f>
        <v>35950</v>
      </c>
      <c r="C68" s="95">
        <f>((B19*C19+B29*C29+B39*C39)/100)/B68</f>
        <v>0.75415521557719056</v>
      </c>
    </row>
    <row r="69" spans="1:3" x14ac:dyDescent="0.35">
      <c r="A69" s="90" t="s">
        <v>19</v>
      </c>
      <c r="B69" s="94">
        <f>SUM(B20,B30,B40)</f>
        <v>1430</v>
      </c>
      <c r="C69" s="95">
        <f>((B20*C20+B30*C30+B40*C40)/100)/B69</f>
        <v>0.63023776223776229</v>
      </c>
    </row>
    <row r="70" spans="1:3" x14ac:dyDescent="0.35">
      <c r="A70" s="90" t="s">
        <v>98</v>
      </c>
      <c r="B70" s="94">
        <f>SUM(B21,B31,B41)</f>
        <v>94350</v>
      </c>
      <c r="C70" s="95">
        <f>((B21*C21+B31*C31+B41*C41)/100)/B70</f>
        <v>0.70863105458399578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09BF8-EE7B-4AEE-9C5E-DDC0B5A8DC61}">
  <dimension ref="A1:K72"/>
  <sheetViews>
    <sheetView topLeftCell="A52" zoomScale="70" zoomScaleNormal="70" workbookViewId="0">
      <selection activeCell="B67" sqref="B67:B70"/>
    </sheetView>
  </sheetViews>
  <sheetFormatPr defaultRowHeight="15.5" x14ac:dyDescent="0.35"/>
  <cols>
    <col min="1" max="1" width="37.54296875" style="87" customWidth="1"/>
    <col min="2" max="2" width="32.81640625" style="87" customWidth="1"/>
    <col min="3" max="3" width="38" style="87" bestFit="1" customWidth="1"/>
    <col min="4" max="16384" width="8.7265625" style="87"/>
  </cols>
  <sheetData>
    <row r="1" spans="1:11" x14ac:dyDescent="0.35">
      <c r="A1" s="86" t="s">
        <v>24</v>
      </c>
      <c r="B1" s="86" t="s">
        <v>95</v>
      </c>
      <c r="C1" s="86" t="s">
        <v>96</v>
      </c>
      <c r="E1" s="86"/>
      <c r="F1" s="86"/>
      <c r="G1" s="86"/>
      <c r="I1" s="86"/>
      <c r="J1" s="86"/>
      <c r="K1" s="86"/>
    </row>
    <row r="2" spans="1:11" x14ac:dyDescent="0.35">
      <c r="A2" s="88" t="s">
        <v>97</v>
      </c>
      <c r="B2" s="89">
        <v>13480</v>
      </c>
      <c r="C2" s="89">
        <v>76.3</v>
      </c>
      <c r="E2" s="88"/>
      <c r="F2" s="89"/>
      <c r="G2" s="89"/>
      <c r="I2" s="88"/>
      <c r="J2" s="89"/>
      <c r="K2" s="89"/>
    </row>
    <row r="3" spans="1:11" x14ac:dyDescent="0.35">
      <c r="A3" s="90" t="s">
        <v>30</v>
      </c>
      <c r="B3" s="91">
        <v>4680</v>
      </c>
      <c r="C3" s="91">
        <v>71.8</v>
      </c>
      <c r="E3" s="90"/>
      <c r="F3" s="91"/>
      <c r="G3" s="91"/>
      <c r="I3" s="90"/>
      <c r="J3" s="91"/>
      <c r="K3" s="91"/>
    </row>
    <row r="4" spans="1:11" x14ac:dyDescent="0.35">
      <c r="A4" s="90" t="s">
        <v>31</v>
      </c>
      <c r="B4" s="91">
        <v>2030</v>
      </c>
      <c r="C4" s="91">
        <v>76.3</v>
      </c>
      <c r="E4" s="90"/>
      <c r="F4" s="91"/>
      <c r="G4" s="91"/>
      <c r="I4" s="90"/>
      <c r="J4" s="91"/>
      <c r="K4" s="91"/>
    </row>
    <row r="5" spans="1:11" x14ac:dyDescent="0.35">
      <c r="A5" s="90" t="s">
        <v>19</v>
      </c>
      <c r="B5" s="91">
        <v>30</v>
      </c>
      <c r="C5" s="91">
        <v>63.6</v>
      </c>
      <c r="E5" s="90"/>
      <c r="F5" s="91"/>
      <c r="G5" s="91"/>
      <c r="I5" s="90"/>
      <c r="J5" s="91"/>
      <c r="K5" s="91"/>
    </row>
    <row r="6" spans="1:11" x14ac:dyDescent="0.35">
      <c r="A6" s="90" t="s">
        <v>98</v>
      </c>
      <c r="B6" s="91">
        <v>6740</v>
      </c>
      <c r="C6" s="91">
        <v>73.099999999999994</v>
      </c>
      <c r="E6" s="90"/>
      <c r="F6" s="91"/>
      <c r="G6" s="91"/>
      <c r="I6" s="90"/>
      <c r="J6" s="91"/>
      <c r="K6" s="91"/>
    </row>
    <row r="7" spans="1:11" x14ac:dyDescent="0.35">
      <c r="A7" s="88" t="s">
        <v>99</v>
      </c>
      <c r="B7" s="89">
        <v>1840</v>
      </c>
      <c r="C7" s="89">
        <v>75</v>
      </c>
      <c r="E7" s="88"/>
      <c r="F7" s="89"/>
      <c r="G7" s="89"/>
      <c r="I7" s="88"/>
      <c r="J7" s="89"/>
      <c r="K7" s="89"/>
    </row>
    <row r="8" spans="1:11" x14ac:dyDescent="0.35">
      <c r="A8" s="90" t="s">
        <v>30</v>
      </c>
      <c r="B8" s="91">
        <v>170</v>
      </c>
      <c r="C8" s="91">
        <v>71.3</v>
      </c>
      <c r="E8" s="90"/>
      <c r="F8" s="91"/>
      <c r="G8" s="91"/>
      <c r="I8" s="90"/>
      <c r="J8" s="91"/>
      <c r="K8" s="91"/>
    </row>
    <row r="9" spans="1:11" x14ac:dyDescent="0.35">
      <c r="A9" s="90" t="s">
        <v>31</v>
      </c>
      <c r="B9" s="91">
        <v>700</v>
      </c>
      <c r="C9" s="91">
        <v>59</v>
      </c>
      <c r="E9" s="90"/>
      <c r="F9" s="91"/>
      <c r="G9" s="91"/>
      <c r="I9" s="90"/>
      <c r="J9" s="91"/>
      <c r="K9" s="91"/>
    </row>
    <row r="10" spans="1:11" x14ac:dyDescent="0.35">
      <c r="A10" s="90" t="s">
        <v>19</v>
      </c>
      <c r="B10" s="91">
        <v>50</v>
      </c>
      <c r="C10" s="91">
        <v>75</v>
      </c>
      <c r="E10" s="90"/>
      <c r="F10" s="91"/>
      <c r="G10" s="91"/>
      <c r="I10" s="90"/>
      <c r="J10" s="91"/>
      <c r="K10" s="91"/>
    </row>
    <row r="11" spans="1:11" x14ac:dyDescent="0.35">
      <c r="A11" s="90" t="s">
        <v>98</v>
      </c>
      <c r="B11" s="91">
        <v>920</v>
      </c>
      <c r="C11" s="91">
        <v>62.2</v>
      </c>
      <c r="E11" s="90"/>
      <c r="F11" s="91"/>
      <c r="G11" s="91"/>
      <c r="I11" s="90"/>
      <c r="J11" s="91"/>
      <c r="K11" s="91"/>
    </row>
    <row r="12" spans="1:11" x14ac:dyDescent="0.35">
      <c r="A12" s="88" t="s">
        <v>100</v>
      </c>
      <c r="B12" s="89">
        <v>225420</v>
      </c>
      <c r="C12" s="89">
        <v>67.3</v>
      </c>
      <c r="E12" s="88"/>
      <c r="F12" s="89"/>
      <c r="G12" s="89"/>
      <c r="I12" s="88"/>
      <c r="J12" s="89"/>
      <c r="K12" s="89"/>
    </row>
    <row r="13" spans="1:11" x14ac:dyDescent="0.35">
      <c r="A13" s="90" t="s">
        <v>30</v>
      </c>
      <c r="B13" s="91">
        <v>59110</v>
      </c>
      <c r="C13" s="91">
        <v>67.3</v>
      </c>
      <c r="E13" s="90"/>
      <c r="F13" s="91"/>
      <c r="G13" s="91"/>
      <c r="I13" s="90"/>
      <c r="J13" s="91"/>
      <c r="K13" s="91"/>
    </row>
    <row r="14" spans="1:11" x14ac:dyDescent="0.35">
      <c r="A14" s="90" t="s">
        <v>31</v>
      </c>
      <c r="B14" s="91">
        <v>42650</v>
      </c>
      <c r="C14" s="91">
        <v>64.8</v>
      </c>
      <c r="E14" s="90"/>
      <c r="F14" s="91"/>
      <c r="G14" s="91"/>
      <c r="I14" s="90"/>
      <c r="J14" s="91"/>
      <c r="K14" s="91"/>
    </row>
    <row r="15" spans="1:11" x14ac:dyDescent="0.35">
      <c r="A15" s="90" t="s">
        <v>19</v>
      </c>
      <c r="B15" s="91">
        <v>10950</v>
      </c>
      <c r="C15" s="91">
        <v>61.1</v>
      </c>
      <c r="E15" s="90"/>
      <c r="F15" s="91"/>
      <c r="G15" s="91"/>
      <c r="I15" s="90"/>
      <c r="J15" s="91"/>
      <c r="K15" s="91"/>
    </row>
    <row r="16" spans="1:11" x14ac:dyDescent="0.35">
      <c r="A16" s="90" t="s">
        <v>98</v>
      </c>
      <c r="B16" s="91">
        <v>112710</v>
      </c>
      <c r="C16" s="91">
        <v>65.8</v>
      </c>
      <c r="E16" s="90"/>
      <c r="F16" s="91"/>
      <c r="G16" s="91"/>
      <c r="I16" s="90"/>
      <c r="J16" s="91"/>
      <c r="K16" s="91"/>
    </row>
    <row r="17" spans="1:11" x14ac:dyDescent="0.35">
      <c r="A17" s="88" t="s">
        <v>14</v>
      </c>
      <c r="B17" s="89">
        <v>38390</v>
      </c>
      <c r="C17" s="89">
        <v>77.3</v>
      </c>
      <c r="E17" s="88"/>
      <c r="F17" s="89"/>
      <c r="G17" s="89"/>
      <c r="I17" s="88"/>
      <c r="J17" s="89"/>
      <c r="K17" s="89"/>
    </row>
    <row r="18" spans="1:11" x14ac:dyDescent="0.35">
      <c r="A18" s="90" t="s">
        <v>30</v>
      </c>
      <c r="B18" s="91">
        <v>14680</v>
      </c>
      <c r="C18" s="91">
        <v>64</v>
      </c>
      <c r="E18" s="90"/>
      <c r="F18" s="91"/>
      <c r="G18" s="91"/>
      <c r="I18" s="90"/>
      <c r="J18" s="91"/>
      <c r="K18" s="91"/>
    </row>
    <row r="19" spans="1:11" x14ac:dyDescent="0.35">
      <c r="A19" s="90" t="s">
        <v>31</v>
      </c>
      <c r="B19" s="91">
        <v>4300</v>
      </c>
      <c r="C19" s="91">
        <v>77.3</v>
      </c>
      <c r="E19" s="90"/>
      <c r="F19" s="91"/>
      <c r="G19" s="91"/>
      <c r="I19" s="90"/>
      <c r="J19" s="91"/>
      <c r="K19" s="91"/>
    </row>
    <row r="20" spans="1:11" x14ac:dyDescent="0.35">
      <c r="A20" s="90" t="s">
        <v>19</v>
      </c>
      <c r="B20" s="91">
        <v>210</v>
      </c>
      <c r="C20" s="91">
        <v>48.1</v>
      </c>
      <c r="E20" s="90"/>
      <c r="F20" s="91"/>
      <c r="G20" s="91"/>
      <c r="I20" s="90"/>
      <c r="J20" s="91"/>
      <c r="K20" s="91"/>
    </row>
    <row r="21" spans="1:11" x14ac:dyDescent="0.35">
      <c r="A21" s="90" t="s">
        <v>98</v>
      </c>
      <c r="B21" s="91">
        <v>19200</v>
      </c>
      <c r="C21" s="91">
        <v>66.8</v>
      </c>
      <c r="E21" s="90"/>
      <c r="F21" s="91"/>
      <c r="G21" s="91"/>
      <c r="I21" s="90"/>
      <c r="J21" s="91"/>
      <c r="K21" s="91"/>
    </row>
    <row r="22" spans="1:11" x14ac:dyDescent="0.35">
      <c r="A22" s="88" t="s">
        <v>101</v>
      </c>
      <c r="B22" s="89">
        <v>14820</v>
      </c>
      <c r="C22" s="89">
        <v>77</v>
      </c>
      <c r="E22" s="88"/>
      <c r="F22" s="89"/>
      <c r="G22" s="89"/>
      <c r="I22" s="88"/>
      <c r="J22" s="89"/>
      <c r="K22" s="89"/>
    </row>
    <row r="23" spans="1:11" x14ac:dyDescent="0.35">
      <c r="A23" s="90" t="s">
        <v>30</v>
      </c>
      <c r="B23" s="91">
        <v>2290</v>
      </c>
      <c r="C23" s="91">
        <v>77</v>
      </c>
      <c r="E23" s="90"/>
      <c r="F23" s="91"/>
      <c r="G23" s="91"/>
      <c r="I23" s="90"/>
      <c r="J23" s="91"/>
      <c r="K23" s="91"/>
    </row>
    <row r="24" spans="1:11" x14ac:dyDescent="0.35">
      <c r="A24" s="90" t="s">
        <v>31</v>
      </c>
      <c r="B24" s="91">
        <v>5120</v>
      </c>
      <c r="C24" s="91">
        <v>70.5</v>
      </c>
      <c r="E24" s="90"/>
      <c r="F24" s="91"/>
      <c r="G24" s="91"/>
      <c r="I24" s="90"/>
      <c r="J24" s="91"/>
      <c r="K24" s="91"/>
    </row>
    <row r="25" spans="1:11" x14ac:dyDescent="0.35">
      <c r="A25" s="90" t="s">
        <v>19</v>
      </c>
      <c r="B25" s="91"/>
      <c r="C25" s="91"/>
      <c r="E25" s="90"/>
      <c r="F25" s="91"/>
      <c r="G25" s="91"/>
      <c r="I25" s="90"/>
      <c r="J25" s="91"/>
      <c r="K25" s="91"/>
    </row>
    <row r="26" spans="1:11" x14ac:dyDescent="0.35">
      <c r="A26" s="90" t="s">
        <v>98</v>
      </c>
      <c r="B26" s="91">
        <v>7410</v>
      </c>
      <c r="C26" s="91">
        <v>72.599999999999994</v>
      </c>
      <c r="E26" s="90"/>
      <c r="F26" s="91"/>
      <c r="G26" s="91"/>
      <c r="I26" s="90"/>
      <c r="J26" s="91"/>
      <c r="K26" s="91"/>
    </row>
    <row r="27" spans="1:11" x14ac:dyDescent="0.35">
      <c r="A27" s="88" t="s">
        <v>15</v>
      </c>
      <c r="B27" s="89">
        <v>126390</v>
      </c>
      <c r="C27" s="89">
        <v>74.8</v>
      </c>
      <c r="E27" s="88"/>
      <c r="F27" s="89"/>
      <c r="G27" s="89"/>
      <c r="I27" s="88"/>
      <c r="J27" s="89"/>
      <c r="K27" s="89"/>
    </row>
    <row r="28" spans="1:11" x14ac:dyDescent="0.35">
      <c r="A28" s="90" t="s">
        <v>30</v>
      </c>
      <c r="B28" s="91">
        <v>37740</v>
      </c>
      <c r="C28" s="91">
        <v>69.900000000000006</v>
      </c>
      <c r="E28" s="90"/>
      <c r="F28" s="91"/>
      <c r="G28" s="91"/>
      <c r="I28" s="90"/>
      <c r="J28" s="91"/>
      <c r="K28" s="91"/>
    </row>
    <row r="29" spans="1:11" x14ac:dyDescent="0.35">
      <c r="A29" s="90" t="s">
        <v>31</v>
      </c>
      <c r="B29" s="91">
        <v>25120</v>
      </c>
      <c r="C29" s="91">
        <v>74.8</v>
      </c>
      <c r="E29" s="90"/>
      <c r="F29" s="91"/>
      <c r="G29" s="91"/>
      <c r="I29" s="90"/>
      <c r="J29" s="91"/>
      <c r="K29" s="91"/>
    </row>
    <row r="30" spans="1:11" x14ac:dyDescent="0.35">
      <c r="A30" s="90" t="s">
        <v>19</v>
      </c>
      <c r="B30" s="91">
        <v>340</v>
      </c>
      <c r="C30" s="91">
        <v>69.900000000000006</v>
      </c>
      <c r="E30" s="90"/>
      <c r="F30" s="91"/>
      <c r="G30" s="91"/>
      <c r="I30" s="90"/>
      <c r="J30" s="91"/>
      <c r="K30" s="91"/>
    </row>
    <row r="31" spans="1:11" x14ac:dyDescent="0.35">
      <c r="A31" s="90" t="s">
        <v>98</v>
      </c>
      <c r="B31" s="91">
        <v>63190</v>
      </c>
      <c r="C31" s="91">
        <v>71.900000000000006</v>
      </c>
      <c r="E31" s="90"/>
      <c r="F31" s="91"/>
      <c r="G31" s="91"/>
      <c r="I31" s="90"/>
      <c r="J31" s="91"/>
      <c r="K31" s="91"/>
    </row>
    <row r="32" spans="1:11" x14ac:dyDescent="0.35">
      <c r="A32" s="88" t="s">
        <v>102</v>
      </c>
      <c r="B32" s="89">
        <v>230100</v>
      </c>
      <c r="C32" s="89">
        <v>66.5</v>
      </c>
      <c r="E32" s="88"/>
      <c r="F32" s="89"/>
      <c r="G32" s="89"/>
      <c r="I32" s="88"/>
      <c r="J32" s="89"/>
      <c r="K32" s="89"/>
    </row>
    <row r="33" spans="1:11" x14ac:dyDescent="0.35">
      <c r="A33" s="90" t="s">
        <v>30</v>
      </c>
      <c r="B33" s="91">
        <v>52030</v>
      </c>
      <c r="C33" s="91">
        <v>65</v>
      </c>
      <c r="E33" s="90"/>
      <c r="F33" s="91"/>
      <c r="G33" s="91"/>
      <c r="I33" s="90"/>
      <c r="J33" s="91"/>
      <c r="K33" s="91"/>
    </row>
    <row r="34" spans="1:11" x14ac:dyDescent="0.35">
      <c r="A34" s="90" t="s">
        <v>31</v>
      </c>
      <c r="B34" s="91">
        <v>52240</v>
      </c>
      <c r="C34" s="91">
        <v>64.599999999999994</v>
      </c>
      <c r="E34" s="90"/>
      <c r="F34" s="91"/>
      <c r="G34" s="91"/>
      <c r="I34" s="90"/>
      <c r="J34" s="91"/>
      <c r="K34" s="91"/>
    </row>
    <row r="35" spans="1:11" x14ac:dyDescent="0.35">
      <c r="A35" s="90" t="s">
        <v>19</v>
      </c>
      <c r="B35" s="91">
        <v>10780</v>
      </c>
      <c r="C35" s="91">
        <v>66.5</v>
      </c>
      <c r="E35" s="90"/>
      <c r="F35" s="91"/>
      <c r="G35" s="91"/>
      <c r="I35" s="90"/>
      <c r="J35" s="91"/>
      <c r="K35" s="91"/>
    </row>
    <row r="36" spans="1:11" x14ac:dyDescent="0.35">
      <c r="A36" s="90" t="s">
        <v>98</v>
      </c>
      <c r="B36" s="91">
        <v>115050</v>
      </c>
      <c r="C36" s="91">
        <v>65</v>
      </c>
      <c r="E36" s="90"/>
      <c r="F36" s="91"/>
      <c r="G36" s="91"/>
      <c r="I36" s="90"/>
      <c r="J36" s="91"/>
      <c r="K36" s="91"/>
    </row>
    <row r="37" spans="1:11" x14ac:dyDescent="0.35">
      <c r="A37" s="88" t="s">
        <v>16</v>
      </c>
      <c r="B37" s="89">
        <v>22530</v>
      </c>
      <c r="C37" s="89">
        <v>73.599999999999994</v>
      </c>
      <c r="E37" s="88"/>
      <c r="F37" s="89"/>
      <c r="G37" s="89"/>
      <c r="I37" s="88"/>
      <c r="J37" s="89"/>
      <c r="K37" s="89"/>
    </row>
    <row r="38" spans="1:11" x14ac:dyDescent="0.35">
      <c r="A38" s="90" t="s">
        <v>30</v>
      </c>
      <c r="B38" s="91">
        <v>2550</v>
      </c>
      <c r="C38" s="91">
        <v>70.3</v>
      </c>
      <c r="E38" s="90"/>
      <c r="F38" s="91"/>
      <c r="G38" s="91"/>
      <c r="I38" s="90"/>
      <c r="J38" s="91"/>
      <c r="K38" s="91"/>
    </row>
    <row r="39" spans="1:11" x14ac:dyDescent="0.35">
      <c r="A39" s="90" t="s">
        <v>31</v>
      </c>
      <c r="B39" s="91">
        <v>7100</v>
      </c>
      <c r="C39" s="91">
        <v>73.599999999999994</v>
      </c>
      <c r="E39" s="90"/>
      <c r="F39" s="91"/>
      <c r="G39" s="91"/>
      <c r="I39" s="90"/>
      <c r="J39" s="91"/>
      <c r="K39" s="91"/>
    </row>
    <row r="40" spans="1:11" x14ac:dyDescent="0.35">
      <c r="A40" s="90" t="s">
        <v>19</v>
      </c>
      <c r="B40" s="91">
        <v>1610</v>
      </c>
      <c r="C40" s="91">
        <v>64.8</v>
      </c>
      <c r="E40" s="90"/>
      <c r="F40" s="91"/>
      <c r="G40" s="91"/>
      <c r="I40" s="90"/>
      <c r="J40" s="91"/>
      <c r="K40" s="91"/>
    </row>
    <row r="41" spans="1:11" x14ac:dyDescent="0.35">
      <c r="A41" s="90" t="s">
        <v>98</v>
      </c>
      <c r="B41" s="91">
        <v>11270</v>
      </c>
      <c r="C41" s="91">
        <v>71.599999999999994</v>
      </c>
      <c r="E41" s="90"/>
      <c r="F41" s="91"/>
      <c r="G41" s="91"/>
      <c r="I41" s="90"/>
      <c r="J41" s="91"/>
      <c r="K41" s="91"/>
    </row>
    <row r="42" spans="1:11" x14ac:dyDescent="0.35">
      <c r="A42" s="88" t="s">
        <v>103</v>
      </c>
      <c r="B42" s="89">
        <v>26070</v>
      </c>
      <c r="C42" s="89">
        <v>77.2</v>
      </c>
      <c r="E42" s="92"/>
      <c r="F42" s="93"/>
      <c r="G42" s="93"/>
      <c r="I42" s="88"/>
      <c r="J42" s="89"/>
      <c r="K42" s="89"/>
    </row>
    <row r="43" spans="1:11" x14ac:dyDescent="0.35">
      <c r="A43" s="90" t="s">
        <v>30</v>
      </c>
      <c r="B43" s="91">
        <v>6290</v>
      </c>
      <c r="C43" s="91">
        <v>68.900000000000006</v>
      </c>
      <c r="I43" s="90"/>
      <c r="J43" s="91"/>
      <c r="K43" s="91"/>
    </row>
    <row r="44" spans="1:11" x14ac:dyDescent="0.35">
      <c r="A44" s="90" t="s">
        <v>31</v>
      </c>
      <c r="B44" s="91">
        <v>6750</v>
      </c>
      <c r="C44" s="91">
        <v>77.2</v>
      </c>
      <c r="I44" s="90"/>
      <c r="J44" s="91"/>
      <c r="K44" s="91"/>
    </row>
    <row r="45" spans="1:11" x14ac:dyDescent="0.35">
      <c r="A45" s="90" t="s">
        <v>19</v>
      </c>
      <c r="B45" s="91"/>
      <c r="C45" s="91"/>
      <c r="I45" s="90"/>
      <c r="J45" s="91"/>
      <c r="K45" s="91"/>
    </row>
    <row r="46" spans="1:11" x14ac:dyDescent="0.35">
      <c r="A46" s="90" t="s">
        <v>98</v>
      </c>
      <c r="B46" s="91">
        <v>13030</v>
      </c>
      <c r="C46" s="91">
        <v>73.2</v>
      </c>
      <c r="I46" s="90"/>
      <c r="J46" s="91"/>
      <c r="K46" s="91"/>
    </row>
    <row r="47" spans="1:11" x14ac:dyDescent="0.35">
      <c r="A47" s="88" t="s">
        <v>104</v>
      </c>
      <c r="B47" s="89">
        <v>124740</v>
      </c>
      <c r="C47" s="89">
        <v>68.5</v>
      </c>
      <c r="I47" s="88"/>
      <c r="J47" s="89"/>
      <c r="K47" s="89"/>
    </row>
    <row r="48" spans="1:11" x14ac:dyDescent="0.35">
      <c r="A48" s="90" t="s">
        <v>30</v>
      </c>
      <c r="B48" s="91">
        <v>45900</v>
      </c>
      <c r="C48" s="91">
        <v>66.400000000000006</v>
      </c>
      <c r="I48" s="90"/>
      <c r="J48" s="91"/>
      <c r="K48" s="91"/>
    </row>
    <row r="49" spans="1:11" x14ac:dyDescent="0.35">
      <c r="A49" s="90" t="s">
        <v>31</v>
      </c>
      <c r="B49" s="91">
        <v>16110</v>
      </c>
      <c r="C49" s="91">
        <v>68.5</v>
      </c>
      <c r="I49" s="90"/>
      <c r="J49" s="91"/>
      <c r="K49" s="91"/>
    </row>
    <row r="50" spans="1:11" x14ac:dyDescent="0.35">
      <c r="A50" s="90" t="s">
        <v>19</v>
      </c>
      <c r="B50" s="91">
        <v>360</v>
      </c>
      <c r="C50" s="91">
        <v>50.7</v>
      </c>
      <c r="I50" s="90"/>
      <c r="J50" s="91"/>
      <c r="K50" s="91"/>
    </row>
    <row r="51" spans="1:11" x14ac:dyDescent="0.35">
      <c r="A51" s="90" t="s">
        <v>98</v>
      </c>
      <c r="B51" s="91">
        <v>62370</v>
      </c>
      <c r="C51" s="91">
        <v>66.8</v>
      </c>
      <c r="I51" s="90"/>
      <c r="J51" s="91"/>
      <c r="K51" s="91"/>
    </row>
    <row r="52" spans="1:11" x14ac:dyDescent="0.35">
      <c r="A52" s="88" t="s">
        <v>105</v>
      </c>
      <c r="B52" s="89">
        <v>580</v>
      </c>
      <c r="C52" s="89">
        <v>76.900000000000006</v>
      </c>
      <c r="I52" s="88"/>
      <c r="J52" s="89"/>
      <c r="K52" s="89"/>
    </row>
    <row r="53" spans="1:11" x14ac:dyDescent="0.35">
      <c r="A53" s="90" t="s">
        <v>30</v>
      </c>
      <c r="B53" s="91">
        <v>40</v>
      </c>
      <c r="C53" s="91">
        <v>53.8</v>
      </c>
      <c r="I53" s="90"/>
      <c r="J53" s="91"/>
      <c r="K53" s="91"/>
    </row>
    <row r="54" spans="1:11" x14ac:dyDescent="0.35">
      <c r="A54" s="90" t="s">
        <v>31</v>
      </c>
      <c r="B54" s="91">
        <v>240</v>
      </c>
      <c r="C54" s="91">
        <v>76.900000000000006</v>
      </c>
      <c r="I54" s="90"/>
      <c r="J54" s="91"/>
      <c r="K54" s="91"/>
    </row>
    <row r="55" spans="1:11" x14ac:dyDescent="0.35">
      <c r="A55" s="90" t="s">
        <v>19</v>
      </c>
      <c r="B55" s="91">
        <v>0</v>
      </c>
      <c r="C55" s="91">
        <v>0</v>
      </c>
      <c r="I55" s="90"/>
      <c r="J55" s="91"/>
      <c r="K55" s="91"/>
    </row>
    <row r="56" spans="1:11" x14ac:dyDescent="0.35">
      <c r="A56" s="90" t="s">
        <v>98</v>
      </c>
      <c r="B56" s="91">
        <v>300</v>
      </c>
      <c r="C56" s="91">
        <v>74.3</v>
      </c>
      <c r="I56" s="90"/>
      <c r="J56" s="91"/>
      <c r="K56" s="91"/>
    </row>
    <row r="57" spans="1:11" x14ac:dyDescent="0.35">
      <c r="A57" s="92" t="s">
        <v>106</v>
      </c>
      <c r="B57" s="93">
        <v>824360</v>
      </c>
      <c r="C57" s="93">
        <v>77.3</v>
      </c>
      <c r="I57" s="92"/>
      <c r="J57" s="93"/>
      <c r="K57" s="93"/>
    </row>
    <row r="58" spans="1:11" x14ac:dyDescent="0.35">
      <c r="A58" s="90"/>
      <c r="B58" s="91"/>
      <c r="C58" s="91"/>
    </row>
    <row r="59" spans="1:11" x14ac:dyDescent="0.35">
      <c r="A59" s="92"/>
      <c r="B59" s="93"/>
      <c r="C59" s="93"/>
    </row>
    <row r="62" spans="1:11" x14ac:dyDescent="0.35">
      <c r="A62" s="87" t="s">
        <v>23</v>
      </c>
    </row>
    <row r="63" spans="1:11" x14ac:dyDescent="0.35">
      <c r="A63" s="90" t="s">
        <v>30</v>
      </c>
      <c r="B63" s="94">
        <f>SUM(B3,B8,B13,B18,B23,B28,B33,B38,B43,B48,B53)</f>
        <v>225480</v>
      </c>
      <c r="C63" s="95">
        <f>((B3*C3+B8*C8+B13*C13+B18*C18+B23*C23+B28*C28+B33*C33+B38*C38+B43*C43+B48*C48+B53*C53)/100)/B63</f>
        <v>0.67077488025545506</v>
      </c>
    </row>
    <row r="64" spans="1:11" x14ac:dyDescent="0.35">
      <c r="A64" s="90" t="s">
        <v>31</v>
      </c>
      <c r="B64" s="94">
        <f>SUM(B4,B9,B14,B19,B24,B29,B34,B39,B44,B49,B54)</f>
        <v>162360</v>
      </c>
      <c r="C64" s="95">
        <f>((B4*C4+B9*C9+B14*C14+B19*C19+B24*C24+B29*C29+B34*C34+B39*C39+B44*C44+B49*C49+B54*C54)/100)/B64</f>
        <v>0.68197770386794776</v>
      </c>
    </row>
    <row r="65" spans="1:3" x14ac:dyDescent="0.35">
      <c r="A65" s="90" t="s">
        <v>19</v>
      </c>
      <c r="B65" s="94">
        <f>SUM(B5,B10,B15,B20,B25,B30,B35,B40,B45,B50,B55)</f>
        <v>24330</v>
      </c>
      <c r="C65" s="95">
        <f>((B5*C5+B10*C10+B15*C15+B20*C20+B25*C25+B30*C30+B35*C35+B40*C40+B45*C45+B50*C50+B55*C55)/100)/B65</f>
        <v>0.6362597616111797</v>
      </c>
    </row>
    <row r="66" spans="1:3" x14ac:dyDescent="0.35">
      <c r="A66" s="90" t="s">
        <v>98</v>
      </c>
      <c r="B66" s="94">
        <f>SUM(B6,B11,B16,B21,B26,B31,B36,B41,B46,B51,B56)</f>
        <v>412190</v>
      </c>
      <c r="C66" s="95">
        <f>((B6*C6+B11*C11+B16*C16+B21*C21+B26*C26+B31*C31+B36*C36+B41*C41+B46*C46+B51*C51+B56*C56)/100)/B66</f>
        <v>0.67342019457046509</v>
      </c>
    </row>
    <row r="68" spans="1:3" x14ac:dyDescent="0.35">
      <c r="A68" s="87" t="s">
        <v>17</v>
      </c>
    </row>
    <row r="69" spans="1:3" x14ac:dyDescent="0.35">
      <c r="A69" s="90" t="s">
        <v>30</v>
      </c>
      <c r="B69" s="94">
        <f>SUM(B18,B28,B38)</f>
        <v>54970</v>
      </c>
      <c r="C69" s="95">
        <f>((B18*C18+B28*C28+B38*C38)/100)/B69</f>
        <v>0.68342932508641074</v>
      </c>
    </row>
    <row r="70" spans="1:3" x14ac:dyDescent="0.35">
      <c r="A70" s="90" t="s">
        <v>31</v>
      </c>
      <c r="B70" s="94">
        <f>SUM(B19,B29,B39)</f>
        <v>36520</v>
      </c>
      <c r="C70" s="95">
        <f>((B19*C19+B29*C29+B39*C39)/100)/B70</f>
        <v>0.74861062431544356</v>
      </c>
    </row>
    <row r="71" spans="1:3" x14ac:dyDescent="0.35">
      <c r="A71" s="90" t="s">
        <v>19</v>
      </c>
      <c r="B71" s="94">
        <f>SUM(B20,B30,B40)</f>
        <v>2160</v>
      </c>
      <c r="C71" s="95">
        <f>((B20*C20+B30*C30+B40*C40)/100)/B71</f>
        <v>0.63979166666666665</v>
      </c>
    </row>
    <row r="72" spans="1:3" x14ac:dyDescent="0.35">
      <c r="A72" s="90" t="s">
        <v>98</v>
      </c>
      <c r="B72" s="94">
        <f>SUM(B21,B31,B41)</f>
        <v>93660</v>
      </c>
      <c r="C72" s="95">
        <f>((B21*C21+B31*C31+B41*C41)/100)/B72</f>
        <v>0.70818417680973733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241A1-782E-4FB7-AD29-9E6E996AB102}">
  <sheetPr>
    <tabColor rgb="FF00B050"/>
  </sheetPr>
  <dimension ref="A1:AH139"/>
  <sheetViews>
    <sheetView zoomScaleNormal="100" workbookViewId="0">
      <pane xSplit="2" ySplit="4" topLeftCell="C5" activePane="bottomRight" state="frozen"/>
      <selection pane="topRight"/>
      <selection pane="bottomLeft"/>
      <selection pane="bottomRight"/>
    </sheetView>
  </sheetViews>
  <sheetFormatPr defaultColWidth="8.81640625" defaultRowHeight="14.5" x14ac:dyDescent="0.35"/>
  <cols>
    <col min="1" max="1" width="20.90625" style="119" customWidth="1"/>
    <col min="2" max="2" width="25" style="119" bestFit="1" customWidth="1"/>
    <col min="3" max="12" width="11" style="119" customWidth="1"/>
    <col min="13" max="15" width="11.453125" style="119" customWidth="1"/>
    <col min="16" max="16384" width="8.81640625" style="119"/>
  </cols>
  <sheetData>
    <row r="1" spans="1:15" s="193" customFormat="1" x14ac:dyDescent="0.35">
      <c r="A1" s="19" t="s">
        <v>203</v>
      </c>
    </row>
    <row r="2" spans="1:15" s="20" customFormat="1" x14ac:dyDescent="0.35">
      <c r="A2" s="19"/>
      <c r="C2" s="781"/>
      <c r="D2" s="781"/>
      <c r="E2" s="781"/>
      <c r="F2" s="781"/>
      <c r="G2" s="781"/>
    </row>
    <row r="3" spans="1:15" s="20" customFormat="1" ht="30" customHeight="1" x14ac:dyDescent="0.35">
      <c r="C3" s="739" t="s">
        <v>349</v>
      </c>
      <c r="D3" s="740"/>
      <c r="E3" s="740"/>
      <c r="F3" s="740"/>
      <c r="G3" s="744"/>
      <c r="H3" s="759" t="s">
        <v>256</v>
      </c>
      <c r="I3" s="742"/>
      <c r="J3" s="742"/>
      <c r="K3" s="742"/>
      <c r="L3" s="743"/>
      <c r="M3" s="746" t="s">
        <v>248</v>
      </c>
      <c r="N3" s="746"/>
      <c r="O3" s="746"/>
    </row>
    <row r="4" spans="1:15" s="20" customFormat="1" ht="29" x14ac:dyDescent="0.35">
      <c r="A4" s="21" t="s">
        <v>62</v>
      </c>
      <c r="B4" s="22" t="s">
        <v>22</v>
      </c>
      <c r="C4" s="305" t="s">
        <v>36</v>
      </c>
      <c r="D4" s="306" t="s">
        <v>37</v>
      </c>
      <c r="E4" s="307" t="s">
        <v>12</v>
      </c>
      <c r="F4" s="306" t="s">
        <v>13</v>
      </c>
      <c r="G4" s="308" t="s">
        <v>5</v>
      </c>
      <c r="H4" s="305" t="s">
        <v>279</v>
      </c>
      <c r="I4" s="305" t="s">
        <v>268</v>
      </c>
      <c r="J4" s="306" t="s">
        <v>269</v>
      </c>
      <c r="K4" s="307" t="s">
        <v>270</v>
      </c>
      <c r="L4" s="308" t="s">
        <v>271</v>
      </c>
      <c r="M4" s="304" t="s">
        <v>211</v>
      </c>
      <c r="N4" s="306" t="s">
        <v>212</v>
      </c>
      <c r="O4" s="306" t="s">
        <v>218</v>
      </c>
    </row>
    <row r="5" spans="1:15" s="20" customFormat="1" ht="14.5" customHeight="1" x14ac:dyDescent="0.35">
      <c r="A5" s="768" t="s">
        <v>58</v>
      </c>
      <c r="B5" s="24" t="s">
        <v>63</v>
      </c>
      <c r="C5" s="336">
        <v>13600</v>
      </c>
      <c r="D5" s="96">
        <v>14680</v>
      </c>
      <c r="E5" s="96">
        <v>12160</v>
      </c>
      <c r="F5" s="96">
        <v>11650</v>
      </c>
      <c r="G5" s="340">
        <v>10830</v>
      </c>
      <c r="H5" s="362">
        <v>64.3</v>
      </c>
      <c r="I5" s="220">
        <v>64</v>
      </c>
      <c r="J5" s="220">
        <v>61.67763157894737</v>
      </c>
      <c r="K5" s="238">
        <v>61.030042918454939</v>
      </c>
      <c r="L5" s="421">
        <v>55.032317636195749</v>
      </c>
      <c r="M5" s="111">
        <v>-5.997725282259192</v>
      </c>
      <c r="N5" s="103">
        <v>-6.6453139427516188</v>
      </c>
      <c r="O5" s="104">
        <v>-9.2676823638042531</v>
      </c>
    </row>
    <row r="6" spans="1:15" s="20" customFormat="1" x14ac:dyDescent="0.35">
      <c r="A6" s="768"/>
      <c r="B6" s="24" t="s">
        <v>64</v>
      </c>
      <c r="C6" s="336">
        <v>3660</v>
      </c>
      <c r="D6" s="96">
        <v>4300</v>
      </c>
      <c r="E6" s="96">
        <v>4130</v>
      </c>
      <c r="F6" s="96">
        <v>4030</v>
      </c>
      <c r="G6" s="340">
        <v>4210</v>
      </c>
      <c r="H6" s="362">
        <v>74.900000000000006</v>
      </c>
      <c r="I6" s="220">
        <v>77.3</v>
      </c>
      <c r="J6" s="220">
        <v>75.060532687651332</v>
      </c>
      <c r="K6" s="238">
        <v>70.471464019851112</v>
      </c>
      <c r="L6" s="421">
        <v>65.558194774346788</v>
      </c>
      <c r="M6" s="111">
        <v>-4.9132692455043259</v>
      </c>
      <c r="N6" s="103">
        <v>-9.5023379133045367</v>
      </c>
      <c r="O6" s="104">
        <v>-9.3418052256532214</v>
      </c>
    </row>
    <row r="7" spans="1:15" s="20" customFormat="1" ht="14.5" customHeight="1" x14ac:dyDescent="0.35">
      <c r="A7" s="768"/>
      <c r="B7" s="24" t="s">
        <v>65</v>
      </c>
      <c r="C7" s="336">
        <v>110</v>
      </c>
      <c r="D7" s="96">
        <v>210</v>
      </c>
      <c r="E7" s="96">
        <v>310</v>
      </c>
      <c r="F7" s="96">
        <v>960</v>
      </c>
      <c r="G7" s="340">
        <v>1430</v>
      </c>
      <c r="H7" s="362">
        <v>79.2</v>
      </c>
      <c r="I7" s="220">
        <v>48.1</v>
      </c>
      <c r="J7" s="220">
        <v>61.29032258064516</v>
      </c>
      <c r="K7" s="238">
        <v>58.333333333333336</v>
      </c>
      <c r="L7" s="421">
        <v>63.636363636363633</v>
      </c>
      <c r="M7" s="111">
        <v>5.3030303030302983</v>
      </c>
      <c r="N7" s="103">
        <v>2.346041055718473</v>
      </c>
      <c r="O7" s="104">
        <v>-15.563636363636368</v>
      </c>
    </row>
    <row r="8" spans="1:15" s="20" customFormat="1" ht="14.5" customHeight="1" x14ac:dyDescent="0.35">
      <c r="A8" s="768"/>
      <c r="B8" s="28" t="s">
        <v>66</v>
      </c>
      <c r="C8" s="99">
        <v>17360</v>
      </c>
      <c r="D8" s="99">
        <v>19200</v>
      </c>
      <c r="E8" s="99">
        <v>16600</v>
      </c>
      <c r="F8" s="99">
        <v>16640</v>
      </c>
      <c r="G8" s="341">
        <v>16470</v>
      </c>
      <c r="H8" s="364">
        <v>66.599999999999994</v>
      </c>
      <c r="I8" s="221">
        <v>66.8</v>
      </c>
      <c r="J8" s="221">
        <v>65</v>
      </c>
      <c r="K8" s="239">
        <v>63.10096153846154</v>
      </c>
      <c r="L8" s="422">
        <v>58.469945355191257</v>
      </c>
      <c r="M8" s="112">
        <v>-4.6310161832702867</v>
      </c>
      <c r="N8" s="105">
        <v>-6.5300546448087466</v>
      </c>
      <c r="O8" s="106">
        <v>-8.1300546448087374</v>
      </c>
    </row>
    <row r="9" spans="1:15" s="20" customFormat="1" ht="14.5" customHeight="1" x14ac:dyDescent="0.35">
      <c r="A9" s="769" t="s">
        <v>59</v>
      </c>
      <c r="B9" s="123" t="s">
        <v>63</v>
      </c>
      <c r="C9" s="354">
        <v>40140</v>
      </c>
      <c r="D9" s="350">
        <v>37740</v>
      </c>
      <c r="E9" s="350">
        <v>27350</v>
      </c>
      <c r="F9" s="350">
        <v>20740</v>
      </c>
      <c r="G9" s="351">
        <v>15940</v>
      </c>
      <c r="H9" s="366">
        <v>69</v>
      </c>
      <c r="I9" s="367">
        <v>69.900000000000006</v>
      </c>
      <c r="J9" s="367">
        <v>68.811700182815358</v>
      </c>
      <c r="K9" s="367">
        <v>64.223722275795566</v>
      </c>
      <c r="L9" s="368">
        <v>59.222082810539526</v>
      </c>
      <c r="M9" s="113">
        <v>-5.001639465256047</v>
      </c>
      <c r="N9" s="107">
        <v>-9.5896173722758391</v>
      </c>
      <c r="O9" s="108">
        <v>-9.7779171894604726</v>
      </c>
    </row>
    <row r="10" spans="1:15" s="20" customFormat="1" x14ac:dyDescent="0.35">
      <c r="A10" s="769"/>
      <c r="B10" s="123" t="s">
        <v>64</v>
      </c>
      <c r="C10" s="354">
        <v>23920</v>
      </c>
      <c r="D10" s="350">
        <v>25120</v>
      </c>
      <c r="E10" s="350">
        <v>22830</v>
      </c>
      <c r="F10" s="350">
        <v>21580</v>
      </c>
      <c r="G10" s="351">
        <v>22450</v>
      </c>
      <c r="H10" s="366">
        <v>74.8</v>
      </c>
      <c r="I10" s="367">
        <v>74.8</v>
      </c>
      <c r="J10" s="367">
        <v>78.186596583442835</v>
      </c>
      <c r="K10" s="367">
        <v>70.06487488415199</v>
      </c>
      <c r="L10" s="368">
        <v>62.58351893095768</v>
      </c>
      <c r="M10" s="113">
        <v>-7.4813559531943135</v>
      </c>
      <c r="N10" s="107">
        <v>-15.603077652485153</v>
      </c>
      <c r="O10" s="108">
        <v>-12.216481069042317</v>
      </c>
    </row>
    <row r="11" spans="1:15" s="20" customFormat="1" ht="14.5" customHeight="1" x14ac:dyDescent="0.35">
      <c r="A11" s="769"/>
      <c r="B11" s="123" t="s">
        <v>65</v>
      </c>
      <c r="C11" s="354">
        <v>280</v>
      </c>
      <c r="D11" s="350">
        <v>340</v>
      </c>
      <c r="E11" s="350">
        <v>430</v>
      </c>
      <c r="F11" s="350">
        <v>1240</v>
      </c>
      <c r="G11" s="351">
        <v>1980</v>
      </c>
      <c r="H11" s="366">
        <v>70.5</v>
      </c>
      <c r="I11" s="367">
        <v>69.900000000000006</v>
      </c>
      <c r="J11" s="367">
        <v>69.767441860465112</v>
      </c>
      <c r="K11" s="367">
        <v>58.064516129032263</v>
      </c>
      <c r="L11" s="368">
        <v>57.070707070707073</v>
      </c>
      <c r="M11" s="113">
        <v>-0.99380905832519018</v>
      </c>
      <c r="N11" s="107">
        <v>-12.696734789758047</v>
      </c>
      <c r="O11" s="108">
        <v>-13.429292929292924</v>
      </c>
    </row>
    <row r="12" spans="1:15" s="20" customFormat="1" ht="14.5" customHeight="1" x14ac:dyDescent="0.35">
      <c r="A12" s="769"/>
      <c r="B12" s="124" t="s">
        <v>66</v>
      </c>
      <c r="C12" s="352">
        <v>64340</v>
      </c>
      <c r="D12" s="352">
        <v>63190</v>
      </c>
      <c r="E12" s="352">
        <v>50600</v>
      </c>
      <c r="F12" s="352">
        <v>43560</v>
      </c>
      <c r="G12" s="353">
        <v>40360</v>
      </c>
      <c r="H12" s="370">
        <v>71.2</v>
      </c>
      <c r="I12" s="370">
        <v>71.900000000000006</v>
      </c>
      <c r="J12" s="370">
        <v>73.083003952569172</v>
      </c>
      <c r="K12" s="370">
        <v>66.942148760330582</v>
      </c>
      <c r="L12" s="371">
        <v>61.000991080277501</v>
      </c>
      <c r="M12" s="114">
        <v>-5.9411576800530774</v>
      </c>
      <c r="N12" s="109">
        <v>-12.082012872291671</v>
      </c>
      <c r="O12" s="110">
        <v>-10.199008919722507</v>
      </c>
    </row>
    <row r="13" spans="1:15" s="20" customFormat="1" ht="14.5" customHeight="1" x14ac:dyDescent="0.35">
      <c r="A13" s="768" t="s">
        <v>60</v>
      </c>
      <c r="B13" s="24" t="s">
        <v>63</v>
      </c>
      <c r="C13" s="336">
        <v>3230</v>
      </c>
      <c r="D13" s="96">
        <v>2550</v>
      </c>
      <c r="E13" s="96">
        <v>3350</v>
      </c>
      <c r="F13" s="96">
        <v>3430</v>
      </c>
      <c r="G13" s="340">
        <v>3120</v>
      </c>
      <c r="H13" s="362">
        <v>73.900000000000006</v>
      </c>
      <c r="I13" s="220">
        <v>70.3</v>
      </c>
      <c r="J13" s="220">
        <v>81.791044776119406</v>
      </c>
      <c r="K13" s="238">
        <v>87.463556851311949</v>
      </c>
      <c r="L13" s="421">
        <v>87.5</v>
      </c>
      <c r="M13" s="111">
        <v>3.6443148688047877E-2</v>
      </c>
      <c r="N13" s="103">
        <v>5.7089552238805963</v>
      </c>
      <c r="O13" s="104">
        <v>13.599999999999991</v>
      </c>
    </row>
    <row r="14" spans="1:15" s="20" customFormat="1" x14ac:dyDescent="0.35">
      <c r="A14" s="768"/>
      <c r="B14" s="24" t="s">
        <v>64</v>
      </c>
      <c r="C14" s="336">
        <v>8370</v>
      </c>
      <c r="D14" s="96">
        <v>7100</v>
      </c>
      <c r="E14" s="96">
        <v>7110</v>
      </c>
      <c r="F14" s="96">
        <v>8370</v>
      </c>
      <c r="G14" s="340">
        <v>8400</v>
      </c>
      <c r="H14" s="362">
        <v>77.400000000000006</v>
      </c>
      <c r="I14" s="220">
        <v>73.599999999999994</v>
      </c>
      <c r="J14" s="220">
        <v>63.85372714486639</v>
      </c>
      <c r="K14" s="238">
        <v>60.334528076463556</v>
      </c>
      <c r="L14" s="421">
        <v>64.404761904761912</v>
      </c>
      <c r="M14" s="111">
        <v>4.0702338282983526</v>
      </c>
      <c r="N14" s="103">
        <v>0.55103475989551898</v>
      </c>
      <c r="O14" s="104">
        <v>-12.995238095238093</v>
      </c>
    </row>
    <row r="15" spans="1:15" s="20" customFormat="1" ht="14.5" customHeight="1" x14ac:dyDescent="0.35">
      <c r="A15" s="768"/>
      <c r="B15" s="24" t="s">
        <v>65</v>
      </c>
      <c r="C15" s="336">
        <v>1040</v>
      </c>
      <c r="D15" s="96">
        <v>1610</v>
      </c>
      <c r="E15" s="96">
        <v>1810</v>
      </c>
      <c r="F15" s="96">
        <v>3230</v>
      </c>
      <c r="G15" s="340">
        <v>5310</v>
      </c>
      <c r="H15" s="362">
        <v>59.3</v>
      </c>
      <c r="I15" s="220">
        <v>64.8</v>
      </c>
      <c r="J15" s="220">
        <v>53.591160220994475</v>
      </c>
      <c r="K15" s="238">
        <v>51.083591331269353</v>
      </c>
      <c r="L15" s="421">
        <v>59.322033898305079</v>
      </c>
      <c r="M15" s="111">
        <v>8.2384425670357313</v>
      </c>
      <c r="N15" s="103">
        <v>5.7308736773106101</v>
      </c>
      <c r="O15" s="104">
        <v>2.2033898305084954E-2</v>
      </c>
    </row>
    <row r="16" spans="1:15" s="20" customFormat="1" ht="14.5" customHeight="1" x14ac:dyDescent="0.35">
      <c r="A16" s="768"/>
      <c r="B16" s="28" t="s">
        <v>66</v>
      </c>
      <c r="C16" s="99">
        <v>12650</v>
      </c>
      <c r="D16" s="99">
        <v>11270</v>
      </c>
      <c r="E16" s="99">
        <v>12260</v>
      </c>
      <c r="F16" s="99">
        <v>15040</v>
      </c>
      <c r="G16" s="341">
        <v>16830</v>
      </c>
      <c r="H16" s="364">
        <v>75</v>
      </c>
      <c r="I16" s="221">
        <v>71.599999999999994</v>
      </c>
      <c r="J16" s="221">
        <v>67.373572593800972</v>
      </c>
      <c r="K16" s="239">
        <v>64.428191489361694</v>
      </c>
      <c r="L16" s="422">
        <v>67.142008318478901</v>
      </c>
      <c r="M16" s="112">
        <v>2.7138168291172104</v>
      </c>
      <c r="N16" s="105">
        <v>-0.23156427532207147</v>
      </c>
      <c r="O16" s="106">
        <v>-7.8579916815210922</v>
      </c>
    </row>
    <row r="17" spans="1:15" s="20" customFormat="1" ht="14.5" customHeight="1" x14ac:dyDescent="0.35">
      <c r="A17" s="770" t="s">
        <v>67</v>
      </c>
      <c r="B17" s="124" t="s">
        <v>63</v>
      </c>
      <c r="C17" s="355">
        <v>56970</v>
      </c>
      <c r="D17" s="352">
        <v>54970</v>
      </c>
      <c r="E17" s="352">
        <v>42860</v>
      </c>
      <c r="F17" s="352">
        <v>35820</v>
      </c>
      <c r="G17" s="353">
        <v>29890</v>
      </c>
      <c r="H17" s="369">
        <v>68.155818852027366</v>
      </c>
      <c r="I17" s="370">
        <v>68.34293250864107</v>
      </c>
      <c r="J17" s="370">
        <v>64.157142857142858</v>
      </c>
      <c r="K17" s="370">
        <v>58.699129198507194</v>
      </c>
      <c r="L17" s="371">
        <v>57.981516488132748</v>
      </c>
      <c r="M17" s="114">
        <v>-0.71761271037444896</v>
      </c>
      <c r="N17" s="109">
        <v>-6.1756263690101125</v>
      </c>
      <c r="O17" s="110">
        <v>-10.174302363894627</v>
      </c>
    </row>
    <row r="18" spans="1:15" s="20" customFormat="1" x14ac:dyDescent="0.35">
      <c r="A18" s="770"/>
      <c r="B18" s="124" t="s">
        <v>64</v>
      </c>
      <c r="C18" s="355">
        <v>35950</v>
      </c>
      <c r="D18" s="352">
        <v>36520</v>
      </c>
      <c r="E18" s="352">
        <v>34070</v>
      </c>
      <c r="F18" s="352">
        <v>33980</v>
      </c>
      <c r="G18" s="353">
        <v>35060</v>
      </c>
      <c r="H18" s="369">
        <v>75.41552155771906</v>
      </c>
      <c r="I18" s="370">
        <v>74.861062431544354</v>
      </c>
      <c r="J18" s="370">
        <v>67.03388542774654</v>
      </c>
      <c r="K18" s="370">
        <v>57.776534526854221</v>
      </c>
      <c r="L18" s="371">
        <v>58.412172816146324</v>
      </c>
      <c r="M18" s="114">
        <v>0.63563828929210642</v>
      </c>
      <c r="N18" s="109">
        <v>-8.6217126116002181</v>
      </c>
      <c r="O18" s="110">
        <v>-17.003348741572733</v>
      </c>
    </row>
    <row r="19" spans="1:15" s="20" customFormat="1" ht="14.5" customHeight="1" x14ac:dyDescent="0.35">
      <c r="A19" s="770"/>
      <c r="B19" s="124" t="s">
        <v>65</v>
      </c>
      <c r="C19" s="355">
        <v>1430</v>
      </c>
      <c r="D19" s="352">
        <v>2160</v>
      </c>
      <c r="E19" s="352">
        <v>2550</v>
      </c>
      <c r="F19" s="352">
        <v>5430</v>
      </c>
      <c r="G19" s="353">
        <v>8720</v>
      </c>
      <c r="H19" s="369">
        <v>63.023776223776231</v>
      </c>
      <c r="I19" s="370">
        <v>63.979166666666664</v>
      </c>
      <c r="J19" s="370">
        <v>60.222412318220698</v>
      </c>
      <c r="K19" s="370">
        <v>52.118256629076498</v>
      </c>
      <c r="L19" s="371">
        <v>55.299193397111232</v>
      </c>
      <c r="M19" s="114">
        <v>3.1809367680347367</v>
      </c>
      <c r="N19" s="109">
        <v>-4.9232189211094628</v>
      </c>
      <c r="O19" s="110">
        <v>-7.7245828266649941</v>
      </c>
    </row>
    <row r="20" spans="1:15" s="20" customFormat="1" x14ac:dyDescent="0.35">
      <c r="A20" s="770"/>
      <c r="B20" s="124" t="s">
        <v>66</v>
      </c>
      <c r="C20" s="352">
        <v>94350</v>
      </c>
      <c r="D20" s="352">
        <v>93660</v>
      </c>
      <c r="E20" s="352">
        <v>79460</v>
      </c>
      <c r="F20" s="352">
        <v>75240</v>
      </c>
      <c r="G20" s="353">
        <v>73660</v>
      </c>
      <c r="H20" s="369">
        <v>70.863105458399573</v>
      </c>
      <c r="I20" s="370">
        <v>70.818417680973738</v>
      </c>
      <c r="J20" s="370">
        <v>65.131021390555617</v>
      </c>
      <c r="K20" s="370">
        <v>57.470329426553782</v>
      </c>
      <c r="L20" s="371">
        <v>57.658508243154913</v>
      </c>
      <c r="M20" s="114">
        <v>0.18817881660113667</v>
      </c>
      <c r="N20" s="109">
        <v>-7.4725131474006945</v>
      </c>
      <c r="O20" s="110">
        <v>-13.204597215244663</v>
      </c>
    </row>
    <row r="21" spans="1:15" s="20" customFormat="1" ht="14.5" customHeight="1" x14ac:dyDescent="0.35">
      <c r="A21" s="771" t="s">
        <v>46</v>
      </c>
      <c r="B21" s="28" t="s">
        <v>63</v>
      </c>
      <c r="C21" s="337">
        <v>240980</v>
      </c>
      <c r="D21" s="99">
        <v>225480</v>
      </c>
      <c r="E21" s="99">
        <v>140000</v>
      </c>
      <c r="F21" s="100">
        <v>112540</v>
      </c>
      <c r="G21" s="416">
        <v>95220</v>
      </c>
      <c r="H21" s="364">
        <v>67.100000000000009</v>
      </c>
      <c r="I21" s="221">
        <v>67.077488025545492</v>
      </c>
      <c r="J21" s="221">
        <v>64.157142857142858</v>
      </c>
      <c r="K21" s="239">
        <v>58.699129198507194</v>
      </c>
      <c r="L21" s="422">
        <v>57.981516488132748</v>
      </c>
      <c r="M21" s="112">
        <v>-0.71761271037444896</v>
      </c>
      <c r="N21" s="105">
        <v>-6.1756263690101125</v>
      </c>
      <c r="O21" s="106">
        <v>-9.1184835118672591</v>
      </c>
    </row>
    <row r="22" spans="1:15" s="20" customFormat="1" x14ac:dyDescent="0.35">
      <c r="A22" s="771"/>
      <c r="B22" s="28" t="s">
        <v>64</v>
      </c>
      <c r="C22" s="337">
        <v>150810</v>
      </c>
      <c r="D22" s="99">
        <v>162360</v>
      </c>
      <c r="E22" s="99">
        <v>131620</v>
      </c>
      <c r="F22" s="100">
        <v>125120</v>
      </c>
      <c r="G22" s="416">
        <v>126840</v>
      </c>
      <c r="H22" s="364">
        <v>69.3</v>
      </c>
      <c r="I22" s="221">
        <v>68.197770386794772</v>
      </c>
      <c r="J22" s="221">
        <v>67.03388542774654</v>
      </c>
      <c r="K22" s="239">
        <v>57.776534526854221</v>
      </c>
      <c r="L22" s="422">
        <v>58.412172816146324</v>
      </c>
      <c r="M22" s="112">
        <v>0.63563828929210642</v>
      </c>
      <c r="N22" s="105">
        <v>-8.6217126116002181</v>
      </c>
      <c r="O22" s="106">
        <v>-10.887827183853672</v>
      </c>
    </row>
    <row r="23" spans="1:15" s="20" customFormat="1" x14ac:dyDescent="0.35">
      <c r="A23" s="771"/>
      <c r="B23" s="28" t="s">
        <v>65</v>
      </c>
      <c r="C23" s="337">
        <v>17180</v>
      </c>
      <c r="D23" s="99">
        <v>24330</v>
      </c>
      <c r="E23" s="99">
        <v>23380</v>
      </c>
      <c r="F23" s="100">
        <v>32810</v>
      </c>
      <c r="G23" s="416">
        <v>53310</v>
      </c>
      <c r="H23" s="364">
        <v>61.970000000000006</v>
      </c>
      <c r="I23" s="221">
        <v>63.625976161117968</v>
      </c>
      <c r="J23" s="221">
        <v>60.222412318220698</v>
      </c>
      <c r="K23" s="239">
        <v>52.118256629076498</v>
      </c>
      <c r="L23" s="422">
        <v>55.299193397111232</v>
      </c>
      <c r="M23" s="112">
        <v>3.1809367680347367</v>
      </c>
      <c r="N23" s="105">
        <v>-4.9232189211094628</v>
      </c>
      <c r="O23" s="106">
        <v>-6.670806602888768</v>
      </c>
    </row>
    <row r="24" spans="1:15" s="20" customFormat="1" x14ac:dyDescent="0.35">
      <c r="A24" s="771"/>
      <c r="B24" s="28" t="s">
        <v>66</v>
      </c>
      <c r="C24" s="99">
        <v>409010</v>
      </c>
      <c r="D24" s="99">
        <v>412190</v>
      </c>
      <c r="E24" s="99">
        <v>294990</v>
      </c>
      <c r="F24" s="99">
        <v>270470</v>
      </c>
      <c r="G24" s="341">
        <v>275380</v>
      </c>
      <c r="H24" s="364">
        <v>67.739999999999995</v>
      </c>
      <c r="I24" s="221">
        <v>67.342019457046504</v>
      </c>
      <c r="J24" s="221">
        <v>65.131021390555617</v>
      </c>
      <c r="K24" s="239">
        <v>57.470329426553782</v>
      </c>
      <c r="L24" s="422">
        <v>57.658508243154913</v>
      </c>
      <c r="M24" s="112">
        <v>0.18817881660113667</v>
      </c>
      <c r="N24" s="105">
        <v>-7.4725131474006945</v>
      </c>
      <c r="O24" s="106">
        <v>-10.081491756845084</v>
      </c>
    </row>
    <row r="25" spans="1:15" s="20" customFormat="1" x14ac:dyDescent="0.35"/>
    <row r="26" spans="1:15" ht="36" customHeight="1" x14ac:dyDescent="0.35">
      <c r="C26" s="739" t="s">
        <v>247</v>
      </c>
      <c r="D26" s="740"/>
      <c r="E26" s="740"/>
      <c r="F26" s="740"/>
      <c r="G26" s="744"/>
      <c r="M26" s="745" t="s">
        <v>265</v>
      </c>
      <c r="N26" s="746"/>
      <c r="O26" s="746"/>
    </row>
    <row r="27" spans="1:15" ht="29" x14ac:dyDescent="0.35">
      <c r="C27" s="305" t="s">
        <v>36</v>
      </c>
      <c r="D27" s="306" t="s">
        <v>37</v>
      </c>
      <c r="E27" s="307" t="s">
        <v>12</v>
      </c>
      <c r="F27" s="306" t="s">
        <v>13</v>
      </c>
      <c r="G27" s="308" t="s">
        <v>5</v>
      </c>
      <c r="M27" s="305" t="s">
        <v>211</v>
      </c>
      <c r="N27" s="306" t="s">
        <v>212</v>
      </c>
      <c r="O27" s="306" t="s">
        <v>218</v>
      </c>
    </row>
    <row r="28" spans="1:15" ht="14.5" customHeight="1" x14ac:dyDescent="0.35">
      <c r="A28" s="771" t="s">
        <v>264</v>
      </c>
      <c r="B28" s="28" t="s">
        <v>63</v>
      </c>
      <c r="C28" s="364">
        <f>100*C17/C21</f>
        <v>23.640966055274298</v>
      </c>
      <c r="D28" s="221">
        <f t="shared" ref="D28:G28" si="0">100*D17/D21</f>
        <v>24.379102359411036</v>
      </c>
      <c r="E28" s="221">
        <f t="shared" si="0"/>
        <v>30.614285714285714</v>
      </c>
      <c r="F28" s="239">
        <f t="shared" si="0"/>
        <v>31.828683134885374</v>
      </c>
      <c r="G28" s="422">
        <f t="shared" si="0"/>
        <v>31.390464188195757</v>
      </c>
      <c r="M28" s="105">
        <f>G28-F28</f>
        <v>-0.43821894668961647</v>
      </c>
      <c r="N28" s="105">
        <f>G28-E28</f>
        <v>0.77617847391004346</v>
      </c>
      <c r="O28" s="106">
        <f>G28-C28</f>
        <v>7.7494981329214596</v>
      </c>
    </row>
    <row r="29" spans="1:15" x14ac:dyDescent="0.35">
      <c r="A29" s="771"/>
      <c r="B29" s="28" t="s">
        <v>64</v>
      </c>
      <c r="C29" s="364">
        <f t="shared" ref="C29:G29" si="1">100*C18/C22</f>
        <v>23.837941781049</v>
      </c>
      <c r="D29" s="221">
        <f t="shared" si="1"/>
        <v>22.493224932249323</v>
      </c>
      <c r="E29" s="221">
        <f t="shared" si="1"/>
        <v>25.885123841361494</v>
      </c>
      <c r="F29" s="239">
        <f t="shared" si="1"/>
        <v>27.157928388746804</v>
      </c>
      <c r="G29" s="422">
        <f t="shared" si="1"/>
        <v>27.641122674235255</v>
      </c>
      <c r="M29" s="105">
        <f t="shared" ref="M29:M31" si="2">G29-F29</f>
        <v>0.48319428548845167</v>
      </c>
      <c r="N29" s="105">
        <f t="shared" ref="N29:N31" si="3">G29-E29</f>
        <v>1.755998832873761</v>
      </c>
      <c r="O29" s="106">
        <f t="shared" ref="O29:O31" si="4">G29-C29</f>
        <v>3.803180893186255</v>
      </c>
    </row>
    <row r="30" spans="1:15" x14ac:dyDescent="0.35">
      <c r="A30" s="771"/>
      <c r="B30" s="28" t="s">
        <v>65</v>
      </c>
      <c r="C30" s="364">
        <f t="shared" ref="C30:G30" si="5">100*C19/C23</f>
        <v>8.3236321303841674</v>
      </c>
      <c r="D30" s="221">
        <f t="shared" si="5"/>
        <v>8.8779284833538838</v>
      </c>
      <c r="E30" s="221">
        <f t="shared" si="5"/>
        <v>10.906757912745936</v>
      </c>
      <c r="F30" s="239">
        <f t="shared" si="5"/>
        <v>16.549832368180432</v>
      </c>
      <c r="G30" s="422">
        <f t="shared" si="5"/>
        <v>16.357156255861941</v>
      </c>
      <c r="M30" s="105">
        <f t="shared" si="2"/>
        <v>-0.19267611231849102</v>
      </c>
      <c r="N30" s="105">
        <f t="shared" si="3"/>
        <v>5.4503983431160048</v>
      </c>
      <c r="O30" s="106">
        <f t="shared" si="4"/>
        <v>8.0335241254777738</v>
      </c>
    </row>
    <row r="31" spans="1:15" x14ac:dyDescent="0.35">
      <c r="A31" s="771"/>
      <c r="B31" s="28" t="s">
        <v>66</v>
      </c>
      <c r="C31" s="364">
        <f t="shared" ref="C31:G31" si="6">100*C20/C24</f>
        <v>23.067895650473094</v>
      </c>
      <c r="D31" s="221">
        <f t="shared" si="6"/>
        <v>22.72253087168539</v>
      </c>
      <c r="E31" s="221">
        <f t="shared" si="6"/>
        <v>26.936506322248214</v>
      </c>
      <c r="F31" s="239">
        <f t="shared" si="6"/>
        <v>27.818242318926313</v>
      </c>
      <c r="G31" s="422">
        <f t="shared" si="6"/>
        <v>26.748492991502651</v>
      </c>
      <c r="M31" s="105">
        <f t="shared" si="2"/>
        <v>-1.0697493274236614</v>
      </c>
      <c r="N31" s="105">
        <f t="shared" si="3"/>
        <v>-0.18801333074556226</v>
      </c>
      <c r="O31" s="106">
        <f t="shared" si="4"/>
        <v>3.6805973410295572</v>
      </c>
    </row>
    <row r="32" spans="1:15" x14ac:dyDescent="0.35">
      <c r="A32" s="389"/>
      <c r="B32" s="116"/>
    </row>
    <row r="33" spans="1:34" x14ac:dyDescent="0.35">
      <c r="A33" s="389"/>
      <c r="B33" s="116"/>
    </row>
    <row r="34" spans="1:34" x14ac:dyDescent="0.35">
      <c r="A34" s="656" t="s">
        <v>180</v>
      </c>
    </row>
    <row r="35" spans="1:34" ht="15.5" x14ac:dyDescent="0.35">
      <c r="A35" s="656" t="s">
        <v>348</v>
      </c>
      <c r="M35" s="229"/>
    </row>
    <row r="36" spans="1:34" x14ac:dyDescent="0.35">
      <c r="A36" s="242"/>
      <c r="B36" s="242"/>
      <c r="C36" s="242"/>
      <c r="D36" s="242"/>
      <c r="E36" s="242"/>
      <c r="F36" s="242"/>
      <c r="G36" s="242"/>
      <c r="H36" s="242"/>
      <c r="I36" s="242"/>
      <c r="J36" s="242"/>
      <c r="K36" s="242"/>
      <c r="L36" s="242"/>
      <c r="M36" s="242"/>
      <c r="N36" s="242"/>
      <c r="O36" s="242"/>
      <c r="P36" s="242"/>
      <c r="Q36" s="242"/>
      <c r="R36" s="242"/>
      <c r="S36" s="242"/>
    </row>
    <row r="37" spans="1:34" ht="14.5" customHeight="1" x14ac:dyDescent="0.35">
      <c r="A37" s="2" t="s">
        <v>221</v>
      </c>
      <c r="B37" s="230"/>
      <c r="C37" s="230"/>
      <c r="D37" s="230"/>
      <c r="E37" s="230"/>
      <c r="F37" s="230"/>
      <c r="G37" s="230"/>
      <c r="H37" s="230"/>
      <c r="I37" s="230"/>
      <c r="J37" s="230"/>
      <c r="K37" s="230"/>
      <c r="L37" s="230"/>
      <c r="M37" s="230"/>
      <c r="N37" s="230"/>
    </row>
    <row r="38" spans="1:34" x14ac:dyDescent="0.35">
      <c r="A38" s="230"/>
      <c r="B38" s="230"/>
      <c r="C38" s="230"/>
      <c r="D38" s="230"/>
      <c r="E38" s="230"/>
      <c r="F38" s="230"/>
      <c r="G38" s="230"/>
      <c r="H38" s="230"/>
      <c r="I38" s="230"/>
      <c r="J38" s="230"/>
      <c r="K38" s="230"/>
      <c r="L38" s="230"/>
    </row>
    <row r="39" spans="1:34" x14ac:dyDescent="0.35">
      <c r="H39" s="230"/>
      <c r="I39" s="230"/>
      <c r="J39" s="230"/>
      <c r="K39" s="230"/>
      <c r="L39" s="230"/>
    </row>
    <row r="40" spans="1:34" x14ac:dyDescent="0.35">
      <c r="A40" s="231"/>
      <c r="B40" s="231"/>
      <c r="C40" s="231"/>
      <c r="D40" s="231"/>
      <c r="E40" s="231"/>
      <c r="F40" s="231"/>
      <c r="G40" s="240"/>
      <c r="H40" s="230"/>
      <c r="I40" s="230"/>
      <c r="J40" s="230"/>
      <c r="K40" s="230"/>
      <c r="L40" s="230"/>
      <c r="AB40" s="232"/>
      <c r="AC40" s="232"/>
      <c r="AD40" s="232"/>
      <c r="AE40" s="232"/>
      <c r="AF40" s="232"/>
      <c r="AG40" s="232"/>
      <c r="AH40" s="232"/>
    </row>
    <row r="41" spans="1:34" x14ac:dyDescent="0.35">
      <c r="H41" s="230"/>
      <c r="I41" s="230"/>
      <c r="J41" s="230"/>
      <c r="K41" s="230"/>
      <c r="L41" s="230"/>
      <c r="AB41" s="232"/>
      <c r="AC41" s="232"/>
      <c r="AD41" s="232"/>
      <c r="AE41" s="232"/>
      <c r="AF41" s="232"/>
      <c r="AG41" s="232"/>
      <c r="AH41" s="232"/>
    </row>
    <row r="42" spans="1:34" x14ac:dyDescent="0.35">
      <c r="H42" s="230"/>
      <c r="I42" s="230"/>
      <c r="J42" s="230"/>
      <c r="K42" s="230"/>
      <c r="L42" s="230"/>
      <c r="AB42" s="232"/>
      <c r="AC42" s="232"/>
      <c r="AD42" s="232"/>
      <c r="AE42" s="232"/>
      <c r="AF42" s="232"/>
      <c r="AG42" s="232"/>
      <c r="AH42" s="232"/>
    </row>
    <row r="43" spans="1:34" x14ac:dyDescent="0.35">
      <c r="H43" s="230"/>
      <c r="I43" s="230"/>
      <c r="J43" s="230"/>
      <c r="K43" s="230"/>
      <c r="L43" s="230"/>
      <c r="AB43" s="232"/>
      <c r="AC43" s="232"/>
      <c r="AD43" s="232"/>
      <c r="AE43" s="232"/>
      <c r="AF43" s="232"/>
      <c r="AG43" s="232"/>
      <c r="AH43" s="232"/>
    </row>
    <row r="44" spans="1:34" x14ac:dyDescent="0.35">
      <c r="H44" s="230"/>
      <c r="I44" s="230"/>
      <c r="J44" s="230"/>
      <c r="K44" s="230"/>
      <c r="L44" s="230"/>
      <c r="AB44" s="232"/>
      <c r="AC44" s="232"/>
      <c r="AD44" s="232"/>
      <c r="AE44" s="232"/>
      <c r="AF44" s="232"/>
      <c r="AG44" s="232"/>
      <c r="AH44" s="232"/>
    </row>
    <row r="45" spans="1:34" x14ac:dyDescent="0.35">
      <c r="H45" s="230"/>
      <c r="I45" s="230"/>
      <c r="J45" s="230"/>
      <c r="K45" s="230"/>
      <c r="L45" s="230"/>
      <c r="AB45" s="232"/>
      <c r="AC45" s="232"/>
      <c r="AD45" s="232"/>
      <c r="AE45" s="232"/>
      <c r="AF45" s="232"/>
      <c r="AG45" s="232"/>
      <c r="AH45" s="232"/>
    </row>
    <row r="46" spans="1:34" x14ac:dyDescent="0.35">
      <c r="H46" s="230"/>
      <c r="I46" s="230"/>
      <c r="J46" s="230"/>
      <c r="K46" s="230"/>
      <c r="L46" s="230"/>
      <c r="AB46" s="232"/>
      <c r="AC46" s="232"/>
      <c r="AD46" s="232"/>
      <c r="AE46" s="232"/>
      <c r="AF46" s="232"/>
      <c r="AG46" s="232"/>
      <c r="AH46" s="232"/>
    </row>
    <row r="47" spans="1:34" x14ac:dyDescent="0.35">
      <c r="H47" s="230"/>
      <c r="I47" s="230"/>
      <c r="J47" s="230"/>
      <c r="K47" s="230"/>
      <c r="L47" s="230"/>
      <c r="AB47" s="232"/>
      <c r="AC47" s="232"/>
      <c r="AD47" s="232"/>
      <c r="AE47" s="232"/>
      <c r="AF47" s="232"/>
      <c r="AG47" s="232"/>
      <c r="AH47" s="232"/>
    </row>
    <row r="48" spans="1:34" x14ac:dyDescent="0.35">
      <c r="H48" s="230"/>
      <c r="I48" s="230"/>
      <c r="J48" s="230"/>
      <c r="K48" s="230"/>
      <c r="L48" s="230"/>
      <c r="AB48" s="232"/>
      <c r="AC48" s="232"/>
      <c r="AD48" s="232"/>
      <c r="AE48" s="232"/>
      <c r="AF48" s="232"/>
      <c r="AG48" s="232"/>
      <c r="AH48" s="232"/>
    </row>
    <row r="49" spans="8:34" x14ac:dyDescent="0.35">
      <c r="H49" s="230"/>
      <c r="I49" s="230"/>
      <c r="J49" s="230"/>
      <c r="K49" s="230"/>
      <c r="L49" s="230"/>
      <c r="AB49" s="232"/>
      <c r="AC49" s="232"/>
      <c r="AD49" s="232"/>
      <c r="AE49" s="232"/>
      <c r="AF49" s="232"/>
      <c r="AG49" s="232"/>
      <c r="AH49" s="232"/>
    </row>
    <row r="50" spans="8:34" x14ac:dyDescent="0.35">
      <c r="H50" s="230"/>
      <c r="I50" s="230"/>
      <c r="J50" s="230"/>
      <c r="K50" s="230"/>
      <c r="L50" s="230"/>
      <c r="AB50" s="232"/>
      <c r="AC50" s="232"/>
      <c r="AD50" s="232"/>
      <c r="AE50" s="232"/>
      <c r="AF50" s="232"/>
      <c r="AG50" s="232"/>
      <c r="AH50" s="232"/>
    </row>
    <row r="51" spans="8:34" x14ac:dyDescent="0.35">
      <c r="H51" s="230"/>
      <c r="I51" s="230"/>
      <c r="J51" s="230"/>
      <c r="K51" s="230"/>
      <c r="L51" s="230"/>
      <c r="AB51" s="232"/>
      <c r="AC51" s="232"/>
      <c r="AD51" s="232"/>
      <c r="AE51" s="232"/>
      <c r="AF51" s="232"/>
      <c r="AG51" s="232"/>
      <c r="AH51" s="232"/>
    </row>
    <row r="52" spans="8:34" x14ac:dyDescent="0.35">
      <c r="H52" s="230"/>
      <c r="I52" s="230"/>
      <c r="J52" s="230"/>
      <c r="K52" s="230"/>
      <c r="L52" s="230"/>
      <c r="AB52" s="232"/>
      <c r="AC52" s="232"/>
      <c r="AD52" s="232"/>
      <c r="AE52" s="232"/>
      <c r="AF52" s="232"/>
      <c r="AG52" s="232"/>
      <c r="AH52" s="232"/>
    </row>
    <row r="53" spans="8:34" x14ac:dyDescent="0.35">
      <c r="H53" s="230"/>
      <c r="I53" s="230"/>
      <c r="J53" s="230"/>
      <c r="K53" s="230"/>
      <c r="L53" s="230"/>
      <c r="AB53" s="232"/>
      <c r="AC53" s="232"/>
      <c r="AD53" s="232"/>
      <c r="AE53" s="232"/>
      <c r="AF53" s="232"/>
      <c r="AG53" s="232"/>
      <c r="AH53" s="232"/>
    </row>
    <row r="54" spans="8:34" x14ac:dyDescent="0.35">
      <c r="H54" s="230"/>
      <c r="I54" s="230"/>
      <c r="J54" s="230"/>
      <c r="K54" s="230"/>
      <c r="L54" s="230"/>
      <c r="AB54" s="232"/>
      <c r="AC54" s="232"/>
      <c r="AD54" s="232"/>
      <c r="AE54" s="232"/>
      <c r="AF54" s="232"/>
      <c r="AG54" s="232"/>
      <c r="AH54" s="232"/>
    </row>
    <row r="55" spans="8:34" x14ac:dyDescent="0.35">
      <c r="H55" s="230"/>
      <c r="I55" s="230"/>
      <c r="J55" s="230"/>
      <c r="K55" s="230"/>
      <c r="L55" s="230"/>
      <c r="AB55" s="232"/>
      <c r="AC55" s="232"/>
      <c r="AD55" s="232"/>
      <c r="AE55" s="232"/>
      <c r="AF55" s="232"/>
      <c r="AG55" s="232"/>
      <c r="AH55" s="232"/>
    </row>
    <row r="56" spans="8:34" x14ac:dyDescent="0.35">
      <c r="H56" s="230"/>
      <c r="I56" s="230"/>
      <c r="J56" s="230"/>
      <c r="K56" s="230"/>
      <c r="L56" s="230"/>
      <c r="AB56" s="232"/>
      <c r="AC56" s="232"/>
      <c r="AD56" s="232"/>
      <c r="AE56" s="232"/>
      <c r="AF56" s="232"/>
      <c r="AG56" s="232"/>
      <c r="AH56" s="232"/>
    </row>
    <row r="57" spans="8:34" x14ac:dyDescent="0.35">
      <c r="H57" s="230"/>
      <c r="I57" s="230"/>
      <c r="J57" s="230"/>
      <c r="K57" s="230"/>
      <c r="L57" s="230"/>
      <c r="AB57" s="232"/>
      <c r="AC57" s="232"/>
      <c r="AD57" s="232"/>
      <c r="AE57" s="232"/>
      <c r="AF57" s="232"/>
      <c r="AG57" s="232"/>
      <c r="AH57" s="232"/>
    </row>
    <row r="58" spans="8:34" x14ac:dyDescent="0.35">
      <c r="H58" s="230"/>
      <c r="I58" s="230"/>
      <c r="J58" s="230"/>
      <c r="K58" s="230"/>
      <c r="L58" s="230"/>
      <c r="AB58" s="232"/>
      <c r="AC58" s="232"/>
      <c r="AD58" s="232"/>
      <c r="AE58" s="232"/>
      <c r="AF58" s="232"/>
      <c r="AG58" s="232"/>
      <c r="AH58" s="232"/>
    </row>
    <row r="59" spans="8:34" x14ac:dyDescent="0.35">
      <c r="H59" s="230"/>
      <c r="I59" s="230"/>
      <c r="J59" s="230"/>
      <c r="K59" s="230"/>
      <c r="L59" s="230"/>
    </row>
    <row r="60" spans="8:34" x14ac:dyDescent="0.35">
      <c r="H60" s="230"/>
      <c r="I60" s="230"/>
      <c r="J60" s="230"/>
      <c r="K60" s="230"/>
      <c r="L60" s="230"/>
    </row>
    <row r="61" spans="8:34" x14ac:dyDescent="0.35">
      <c r="H61" s="230"/>
      <c r="I61" s="230"/>
      <c r="J61" s="230"/>
      <c r="K61" s="230"/>
      <c r="L61" s="230"/>
    </row>
    <row r="62" spans="8:34" x14ac:dyDescent="0.35">
      <c r="H62" s="230"/>
      <c r="I62" s="230"/>
      <c r="J62" s="230"/>
      <c r="K62" s="230"/>
      <c r="L62" s="230"/>
    </row>
    <row r="63" spans="8:34" x14ac:dyDescent="0.35">
      <c r="H63" s="230"/>
      <c r="I63" s="230"/>
      <c r="J63" s="230"/>
      <c r="K63" s="230"/>
      <c r="L63" s="230"/>
    </row>
    <row r="64" spans="8:34" x14ac:dyDescent="0.35">
      <c r="H64" s="230"/>
      <c r="I64" s="230"/>
      <c r="J64" s="230"/>
      <c r="K64" s="230"/>
      <c r="L64" s="230"/>
    </row>
    <row r="65" spans="8:12" x14ac:dyDescent="0.35">
      <c r="H65" s="230"/>
      <c r="I65" s="230"/>
      <c r="J65" s="230"/>
      <c r="K65" s="230"/>
      <c r="L65" s="230"/>
    </row>
    <row r="66" spans="8:12" x14ac:dyDescent="0.35">
      <c r="H66" s="230"/>
      <c r="I66" s="230"/>
      <c r="J66" s="230"/>
      <c r="K66" s="230"/>
      <c r="L66" s="230"/>
    </row>
    <row r="67" spans="8:12" x14ac:dyDescent="0.35">
      <c r="H67" s="230"/>
      <c r="I67" s="230"/>
      <c r="J67" s="230"/>
      <c r="K67" s="230"/>
      <c r="L67" s="230"/>
    </row>
    <row r="68" spans="8:12" x14ac:dyDescent="0.35">
      <c r="H68" s="230"/>
      <c r="I68" s="230"/>
      <c r="J68" s="230"/>
      <c r="K68" s="230"/>
      <c r="L68" s="230"/>
    </row>
    <row r="69" spans="8:12" x14ac:dyDescent="0.35">
      <c r="H69" s="230"/>
      <c r="I69" s="230"/>
      <c r="J69" s="230"/>
      <c r="K69" s="230"/>
      <c r="L69" s="230"/>
    </row>
    <row r="70" spans="8:12" x14ac:dyDescent="0.35">
      <c r="H70" s="230"/>
      <c r="I70" s="230"/>
      <c r="J70" s="230"/>
      <c r="K70" s="230"/>
      <c r="L70" s="230"/>
    </row>
    <row r="71" spans="8:12" x14ac:dyDescent="0.35">
      <c r="H71" s="230"/>
      <c r="I71" s="230"/>
      <c r="J71" s="230"/>
      <c r="K71" s="230"/>
      <c r="L71" s="230"/>
    </row>
    <row r="72" spans="8:12" x14ac:dyDescent="0.35">
      <c r="H72" s="230"/>
      <c r="I72" s="230"/>
      <c r="J72" s="230"/>
      <c r="K72" s="230"/>
      <c r="L72" s="230"/>
    </row>
    <row r="73" spans="8:12" x14ac:dyDescent="0.35">
      <c r="H73" s="230"/>
      <c r="I73" s="230"/>
      <c r="J73" s="230"/>
      <c r="K73" s="230"/>
      <c r="L73" s="230"/>
    </row>
    <row r="74" spans="8:12" x14ac:dyDescent="0.35">
      <c r="H74" s="230"/>
      <c r="I74" s="230"/>
      <c r="J74" s="230"/>
      <c r="K74" s="230"/>
      <c r="L74" s="230"/>
    </row>
    <row r="75" spans="8:12" x14ac:dyDescent="0.35">
      <c r="H75" s="230"/>
      <c r="I75" s="230"/>
      <c r="J75" s="230"/>
      <c r="K75" s="230"/>
      <c r="L75" s="230"/>
    </row>
    <row r="76" spans="8:12" x14ac:dyDescent="0.35">
      <c r="H76" s="230"/>
      <c r="I76" s="230"/>
      <c r="J76" s="230"/>
      <c r="K76" s="230"/>
      <c r="L76" s="230"/>
    </row>
    <row r="77" spans="8:12" x14ac:dyDescent="0.35">
      <c r="H77" s="230"/>
      <c r="I77" s="230"/>
      <c r="J77" s="230"/>
      <c r="K77" s="230"/>
      <c r="L77" s="230"/>
    </row>
    <row r="78" spans="8:12" x14ac:dyDescent="0.35">
      <c r="H78" s="230"/>
      <c r="I78" s="230"/>
      <c r="J78" s="230"/>
      <c r="K78" s="230"/>
      <c r="L78" s="230"/>
    </row>
    <row r="79" spans="8:12" x14ac:dyDescent="0.35">
      <c r="H79" s="230"/>
      <c r="I79" s="230"/>
      <c r="J79" s="230"/>
      <c r="K79" s="230"/>
      <c r="L79" s="230"/>
    </row>
    <row r="80" spans="8:12" x14ac:dyDescent="0.35">
      <c r="H80" s="230"/>
      <c r="I80" s="230"/>
      <c r="J80" s="230"/>
      <c r="K80" s="230"/>
      <c r="L80" s="230"/>
    </row>
    <row r="81" spans="1:12" x14ac:dyDescent="0.35">
      <c r="H81" s="230"/>
      <c r="I81" s="230"/>
      <c r="J81" s="230"/>
      <c r="K81" s="230"/>
      <c r="L81" s="230"/>
    </row>
    <row r="82" spans="1:12" x14ac:dyDescent="0.35">
      <c r="H82" s="230"/>
      <c r="I82" s="230"/>
      <c r="J82" s="230"/>
      <c r="K82" s="230"/>
      <c r="L82" s="230"/>
    </row>
    <row r="83" spans="1:12" x14ac:dyDescent="0.35">
      <c r="H83" s="230"/>
      <c r="I83" s="230"/>
      <c r="J83" s="230"/>
      <c r="K83" s="230"/>
      <c r="L83" s="230"/>
    </row>
    <row r="84" spans="1:12" x14ac:dyDescent="0.35">
      <c r="K84" s="230"/>
      <c r="L84" s="230"/>
    </row>
    <row r="85" spans="1:12" x14ac:dyDescent="0.35">
      <c r="K85" s="230"/>
      <c r="L85" s="230"/>
    </row>
    <row r="86" spans="1:12" x14ac:dyDescent="0.35">
      <c r="K86" s="230"/>
      <c r="L86" s="230"/>
    </row>
    <row r="87" spans="1:12" x14ac:dyDescent="0.35">
      <c r="K87" s="230"/>
      <c r="L87" s="230"/>
    </row>
    <row r="88" spans="1:12" x14ac:dyDescent="0.35">
      <c r="A88" s="223"/>
      <c r="B88" s="223"/>
      <c r="C88" s="223"/>
      <c r="D88" s="223"/>
      <c r="E88" s="223"/>
      <c r="F88" s="223"/>
      <c r="G88" s="223"/>
      <c r="H88" s="223"/>
      <c r="I88" s="223"/>
      <c r="J88" s="223"/>
      <c r="K88" s="230"/>
      <c r="L88" s="230"/>
    </row>
    <row r="89" spans="1:12" x14ac:dyDescent="0.35">
      <c r="A89" s="135"/>
      <c r="C89" s="233"/>
      <c r="D89" s="233"/>
      <c r="E89" s="233"/>
      <c r="F89" s="233"/>
      <c r="G89" s="233"/>
      <c r="H89" s="233"/>
      <c r="I89" s="233"/>
      <c r="J89" s="233"/>
      <c r="K89" s="230"/>
      <c r="L89" s="230"/>
    </row>
    <row r="90" spans="1:12" x14ac:dyDescent="0.35">
      <c r="A90" s="135"/>
      <c r="C90" s="233"/>
      <c r="D90" s="233"/>
      <c r="E90" s="233"/>
      <c r="F90" s="233"/>
      <c r="G90" s="233"/>
      <c r="H90" s="233"/>
      <c r="I90" s="233"/>
      <c r="J90" s="233"/>
      <c r="K90" s="230"/>
      <c r="L90" s="230"/>
    </row>
    <row r="91" spans="1:12" x14ac:dyDescent="0.35">
      <c r="A91" s="135"/>
      <c r="C91" s="233"/>
      <c r="D91" s="233"/>
      <c r="E91" s="233"/>
      <c r="F91" s="233"/>
      <c r="G91" s="233"/>
      <c r="H91" s="233"/>
      <c r="I91" s="233"/>
      <c r="J91" s="233"/>
      <c r="K91" s="230"/>
      <c r="L91" s="230"/>
    </row>
    <row r="92" spans="1:12" x14ac:dyDescent="0.35">
      <c r="A92" s="135"/>
      <c r="C92" s="233"/>
      <c r="D92" s="233"/>
      <c r="E92" s="233"/>
      <c r="F92" s="233"/>
      <c r="G92" s="233"/>
      <c r="H92" s="233"/>
      <c r="I92" s="233"/>
      <c r="J92" s="233"/>
      <c r="K92" s="230"/>
      <c r="L92" s="230"/>
    </row>
    <row r="93" spans="1:12" x14ac:dyDescent="0.35">
      <c r="A93" s="135"/>
      <c r="C93" s="233"/>
      <c r="D93" s="233"/>
      <c r="E93" s="233"/>
      <c r="F93" s="233"/>
      <c r="G93" s="233"/>
      <c r="H93" s="233"/>
      <c r="I93" s="233"/>
      <c r="J93" s="233"/>
      <c r="K93" s="230"/>
      <c r="L93" s="230"/>
    </row>
    <row r="94" spans="1:12" x14ac:dyDescent="0.35">
      <c r="A94" s="135"/>
      <c r="C94" s="233"/>
      <c r="D94" s="233"/>
      <c r="E94" s="233"/>
      <c r="F94" s="233"/>
      <c r="G94" s="233"/>
      <c r="H94" s="233"/>
      <c r="I94" s="233"/>
      <c r="J94" s="233"/>
      <c r="K94" s="230"/>
      <c r="L94" s="230"/>
    </row>
    <row r="95" spans="1:12" x14ac:dyDescent="0.35">
      <c r="A95" s="135"/>
      <c r="C95" s="233"/>
      <c r="D95" s="233"/>
      <c r="E95" s="233"/>
      <c r="F95" s="233"/>
      <c r="G95" s="233"/>
      <c r="H95" s="233"/>
      <c r="I95" s="233"/>
      <c r="J95" s="233"/>
      <c r="K95" s="230"/>
      <c r="L95" s="230"/>
    </row>
    <row r="96" spans="1:12" x14ac:dyDescent="0.35">
      <c r="A96" s="135"/>
      <c r="C96" s="233"/>
      <c r="D96" s="233"/>
      <c r="E96" s="233"/>
      <c r="F96" s="233"/>
      <c r="G96" s="233"/>
      <c r="H96" s="233"/>
      <c r="I96" s="233"/>
      <c r="J96" s="233"/>
      <c r="K96" s="230"/>
      <c r="L96" s="230"/>
    </row>
    <row r="97" spans="1:12" x14ac:dyDescent="0.35">
      <c r="A97" s="135"/>
      <c r="C97" s="233"/>
      <c r="D97" s="233"/>
      <c r="E97" s="233"/>
      <c r="F97" s="233"/>
      <c r="G97" s="233"/>
      <c r="H97" s="233"/>
      <c r="I97" s="233"/>
      <c r="J97" s="233"/>
      <c r="K97" s="230"/>
      <c r="L97" s="230"/>
    </row>
    <row r="98" spans="1:12" x14ac:dyDescent="0.35">
      <c r="A98" s="135"/>
      <c r="C98" s="233"/>
      <c r="D98" s="233"/>
      <c r="E98" s="233"/>
      <c r="F98" s="233"/>
      <c r="G98" s="233"/>
      <c r="H98" s="233"/>
      <c r="I98" s="233"/>
      <c r="J98" s="233"/>
      <c r="K98" s="230"/>
      <c r="L98" s="230"/>
    </row>
    <row r="99" spans="1:12" x14ac:dyDescent="0.35">
      <c r="A99" s="135"/>
      <c r="C99" s="233"/>
      <c r="D99" s="233"/>
      <c r="E99" s="233"/>
      <c r="F99" s="233"/>
      <c r="G99" s="233"/>
      <c r="H99" s="233"/>
      <c r="I99" s="233"/>
      <c r="J99" s="233"/>
      <c r="K99" s="230"/>
      <c r="L99" s="230"/>
    </row>
    <row r="100" spans="1:12" x14ac:dyDescent="0.35">
      <c r="A100" s="135"/>
      <c r="C100" s="233"/>
      <c r="D100" s="233"/>
      <c r="E100" s="233"/>
      <c r="F100" s="233"/>
      <c r="G100" s="233"/>
      <c r="H100" s="233"/>
      <c r="I100" s="233"/>
      <c r="J100" s="233"/>
      <c r="K100" s="230"/>
      <c r="L100" s="230"/>
    </row>
    <row r="101" spans="1:12" x14ac:dyDescent="0.35">
      <c r="A101" s="135"/>
      <c r="C101" s="233"/>
      <c r="D101" s="233"/>
      <c r="E101" s="233"/>
      <c r="F101" s="233"/>
      <c r="G101" s="233"/>
      <c r="H101" s="233"/>
      <c r="I101" s="233"/>
      <c r="J101" s="233"/>
      <c r="K101" s="230"/>
      <c r="L101" s="230"/>
    </row>
    <row r="102" spans="1:12" x14ac:dyDescent="0.35">
      <c r="A102" s="135"/>
      <c r="C102" s="233"/>
      <c r="D102" s="233"/>
      <c r="E102" s="233"/>
      <c r="F102" s="233"/>
      <c r="G102" s="233"/>
      <c r="H102" s="233"/>
      <c r="I102" s="233"/>
      <c r="J102" s="233"/>
      <c r="K102" s="230"/>
      <c r="L102" s="230"/>
    </row>
    <row r="103" spans="1:12" x14ac:dyDescent="0.35">
      <c r="A103" s="135"/>
      <c r="C103" s="233"/>
      <c r="D103" s="233"/>
      <c r="E103" s="233"/>
      <c r="F103" s="233"/>
      <c r="G103" s="233"/>
      <c r="H103" s="233"/>
      <c r="I103" s="233"/>
      <c r="J103" s="233"/>
      <c r="K103" s="230"/>
      <c r="L103" s="230"/>
    </row>
    <row r="104" spans="1:12" x14ac:dyDescent="0.35">
      <c r="A104" s="135"/>
      <c r="C104" s="233"/>
      <c r="D104" s="233"/>
      <c r="E104" s="233"/>
      <c r="F104" s="233"/>
      <c r="G104" s="233"/>
      <c r="H104" s="233"/>
      <c r="I104" s="233"/>
      <c r="J104" s="233"/>
      <c r="K104" s="230"/>
      <c r="L104" s="230"/>
    </row>
    <row r="105" spans="1:12" x14ac:dyDescent="0.35">
      <c r="A105" s="223"/>
      <c r="B105" s="223"/>
      <c r="C105" s="234"/>
      <c r="D105" s="234"/>
      <c r="E105" s="234"/>
      <c r="F105" s="234"/>
      <c r="G105" s="234"/>
      <c r="H105" s="234"/>
      <c r="I105" s="234"/>
      <c r="J105" s="234"/>
      <c r="K105" s="230"/>
      <c r="L105" s="230"/>
    </row>
    <row r="106" spans="1:12" x14ac:dyDescent="0.35">
      <c r="K106" s="230"/>
      <c r="L106" s="230"/>
    </row>
    <row r="107" spans="1:12" x14ac:dyDescent="0.35">
      <c r="K107" s="230"/>
      <c r="L107" s="230"/>
    </row>
    <row r="108" spans="1:12" x14ac:dyDescent="0.35">
      <c r="K108" s="230"/>
      <c r="L108" s="230"/>
    </row>
    <row r="109" spans="1:12" x14ac:dyDescent="0.35">
      <c r="K109" s="230"/>
      <c r="L109" s="230"/>
    </row>
    <row r="110" spans="1:12" x14ac:dyDescent="0.35">
      <c r="K110" s="230"/>
      <c r="L110" s="230"/>
    </row>
    <row r="111" spans="1:12" x14ac:dyDescent="0.35">
      <c r="K111" s="230"/>
      <c r="L111" s="230"/>
    </row>
    <row r="112" spans="1:12" x14ac:dyDescent="0.35">
      <c r="K112" s="230"/>
      <c r="L112" s="230"/>
    </row>
    <row r="113" spans="1:12" x14ac:dyDescent="0.35">
      <c r="K113" s="230"/>
      <c r="L113" s="230"/>
    </row>
    <row r="114" spans="1:12" x14ac:dyDescent="0.35">
      <c r="K114" s="230"/>
      <c r="L114" s="230"/>
    </row>
    <row r="115" spans="1:12" x14ac:dyDescent="0.35">
      <c r="K115" s="230"/>
      <c r="L115" s="230"/>
    </row>
    <row r="116" spans="1:12" x14ac:dyDescent="0.35">
      <c r="K116" s="230"/>
      <c r="L116" s="230"/>
    </row>
    <row r="117" spans="1:12" x14ac:dyDescent="0.35">
      <c r="K117" s="230"/>
      <c r="L117" s="230"/>
    </row>
    <row r="118" spans="1:12" x14ac:dyDescent="0.35">
      <c r="K118" s="230"/>
      <c r="L118" s="230"/>
    </row>
    <row r="119" spans="1:12" x14ac:dyDescent="0.35">
      <c r="A119" s="158"/>
      <c r="B119" s="158"/>
      <c r="C119" s="177"/>
      <c r="D119" s="177"/>
      <c r="E119" s="177"/>
      <c r="F119" s="177"/>
      <c r="G119" s="177"/>
      <c r="H119" s="177"/>
      <c r="I119" s="177"/>
      <c r="J119" s="177"/>
      <c r="K119" s="230"/>
      <c r="L119" s="230"/>
    </row>
    <row r="120" spans="1:12" x14ac:dyDescent="0.35">
      <c r="A120" s="241"/>
      <c r="B120" s="123"/>
      <c r="C120" s="227"/>
      <c r="D120" s="227"/>
      <c r="E120" s="227"/>
      <c r="F120" s="227"/>
      <c r="G120" s="227"/>
      <c r="H120" s="227"/>
      <c r="I120" s="227"/>
      <c r="J120" s="227"/>
      <c r="K120" s="230"/>
      <c r="L120" s="230"/>
    </row>
    <row r="121" spans="1:12" x14ac:dyDescent="0.35">
      <c r="A121" s="241"/>
      <c r="B121" s="123"/>
      <c r="C121" s="227"/>
      <c r="D121" s="227"/>
      <c r="E121" s="227"/>
      <c r="F121" s="227"/>
      <c r="G121" s="227"/>
      <c r="H121" s="227"/>
      <c r="I121" s="227"/>
      <c r="J121" s="227"/>
      <c r="K121" s="230"/>
      <c r="L121" s="230"/>
    </row>
    <row r="122" spans="1:12" x14ac:dyDescent="0.35">
      <c r="A122" s="241"/>
      <c r="B122" s="123"/>
      <c r="C122" s="227"/>
      <c r="D122" s="227"/>
      <c r="E122" s="227"/>
      <c r="F122" s="227"/>
      <c r="G122" s="227"/>
      <c r="H122" s="227"/>
      <c r="I122" s="227"/>
      <c r="J122" s="227"/>
      <c r="K122" s="227"/>
    </row>
    <row r="123" spans="1:12" x14ac:dyDescent="0.35">
      <c r="A123" s="241"/>
      <c r="B123" s="124"/>
      <c r="C123" s="16"/>
      <c r="D123" s="16"/>
      <c r="E123" s="16"/>
      <c r="F123" s="16"/>
      <c r="G123" s="16"/>
      <c r="H123" s="16"/>
      <c r="I123" s="16"/>
      <c r="J123" s="16"/>
      <c r="K123" s="16"/>
    </row>
    <row r="124" spans="1:12" x14ac:dyDescent="0.35">
      <c r="A124" s="241"/>
      <c r="B124" s="123"/>
      <c r="C124" s="235"/>
      <c r="D124" s="235"/>
      <c r="E124" s="235"/>
      <c r="F124" s="235"/>
      <c r="G124" s="235"/>
      <c r="H124" s="235"/>
      <c r="I124" s="235"/>
      <c r="J124" s="235"/>
      <c r="K124" s="235"/>
    </row>
    <row r="125" spans="1:12" x14ac:dyDescent="0.35">
      <c r="A125" s="241"/>
      <c r="B125" s="123"/>
      <c r="C125" s="235"/>
      <c r="D125" s="235"/>
      <c r="E125" s="235"/>
      <c r="F125" s="235"/>
      <c r="G125" s="235"/>
      <c r="H125" s="235"/>
      <c r="I125" s="235"/>
      <c r="J125" s="235"/>
      <c r="K125" s="235"/>
    </row>
    <row r="126" spans="1:12" x14ac:dyDescent="0.35">
      <c r="A126" s="241"/>
      <c r="B126" s="123"/>
      <c r="C126" s="235"/>
      <c r="D126" s="235"/>
      <c r="E126" s="235"/>
      <c r="F126" s="235"/>
      <c r="G126" s="235"/>
      <c r="H126" s="235"/>
      <c r="I126" s="235"/>
      <c r="J126" s="235"/>
      <c r="K126" s="235"/>
    </row>
    <row r="127" spans="1:12" x14ac:dyDescent="0.35">
      <c r="A127" s="241"/>
      <c r="B127" s="124"/>
      <c r="C127" s="236"/>
      <c r="D127" s="236"/>
      <c r="E127" s="236"/>
      <c r="F127" s="236"/>
      <c r="G127" s="236"/>
      <c r="H127" s="236"/>
      <c r="I127" s="236"/>
      <c r="J127" s="236"/>
      <c r="K127" s="236"/>
    </row>
    <row r="128" spans="1:12" x14ac:dyDescent="0.35">
      <c r="A128" s="241"/>
      <c r="B128" s="123"/>
      <c r="C128" s="227"/>
      <c r="D128" s="227"/>
      <c r="E128" s="227"/>
      <c r="F128" s="227"/>
      <c r="G128" s="227"/>
      <c r="H128" s="227"/>
      <c r="I128" s="227"/>
      <c r="J128" s="227"/>
      <c r="K128" s="227"/>
    </row>
    <row r="129" spans="1:11" x14ac:dyDescent="0.35">
      <c r="A129" s="241"/>
      <c r="B129" s="123"/>
      <c r="C129" s="227"/>
      <c r="D129" s="227"/>
      <c r="E129" s="227"/>
      <c r="F129" s="227"/>
      <c r="G129" s="227"/>
      <c r="H129" s="227"/>
      <c r="I129" s="227"/>
      <c r="J129" s="227"/>
      <c r="K129" s="227"/>
    </row>
    <row r="130" spans="1:11" x14ac:dyDescent="0.35">
      <c r="A130" s="241"/>
      <c r="B130" s="123"/>
      <c r="C130" s="227"/>
      <c r="D130" s="227"/>
      <c r="E130" s="227"/>
      <c r="F130" s="227"/>
      <c r="G130" s="227"/>
      <c r="H130" s="227"/>
      <c r="I130" s="227"/>
      <c r="J130" s="227"/>
      <c r="K130" s="227"/>
    </row>
    <row r="131" spans="1:11" x14ac:dyDescent="0.35">
      <c r="A131" s="241"/>
      <c r="B131" s="124"/>
      <c r="C131" s="236"/>
      <c r="D131" s="236"/>
      <c r="E131" s="236"/>
      <c r="F131" s="236"/>
      <c r="G131" s="236"/>
      <c r="H131" s="236"/>
      <c r="I131" s="236"/>
      <c r="J131" s="236"/>
      <c r="K131" s="236"/>
    </row>
    <row r="132" spans="1:11" x14ac:dyDescent="0.35">
      <c r="A132" s="128"/>
      <c r="B132" s="124"/>
      <c r="C132" s="236"/>
      <c r="D132" s="236"/>
      <c r="E132" s="236"/>
      <c r="F132" s="236"/>
      <c r="G132" s="236"/>
      <c r="H132" s="236"/>
      <c r="I132" s="236"/>
      <c r="J132" s="236"/>
      <c r="K132" s="236"/>
    </row>
    <row r="133" spans="1:11" x14ac:dyDescent="0.35">
      <c r="A133" s="128"/>
      <c r="B133" s="124"/>
      <c r="C133" s="236"/>
      <c r="D133" s="236"/>
      <c r="E133" s="236"/>
      <c r="F133" s="236"/>
      <c r="G133" s="236"/>
      <c r="H133" s="236"/>
      <c r="I133" s="236"/>
      <c r="J133" s="236"/>
      <c r="K133" s="236"/>
    </row>
    <row r="134" spans="1:11" x14ac:dyDescent="0.35">
      <c r="A134" s="128"/>
      <c r="B134" s="124"/>
      <c r="C134" s="236"/>
      <c r="D134" s="236"/>
      <c r="E134" s="236"/>
      <c r="F134" s="236"/>
      <c r="G134" s="236"/>
      <c r="H134" s="236"/>
      <c r="I134" s="236"/>
      <c r="J134" s="236"/>
      <c r="K134" s="236"/>
    </row>
    <row r="135" spans="1:11" x14ac:dyDescent="0.35">
      <c r="A135" s="128"/>
      <c r="B135" s="124"/>
      <c r="C135" s="236"/>
      <c r="D135" s="236"/>
      <c r="E135" s="236"/>
      <c r="F135" s="236"/>
      <c r="G135" s="236"/>
      <c r="H135" s="236"/>
      <c r="I135" s="236"/>
      <c r="J135" s="236"/>
      <c r="K135" s="236"/>
    </row>
    <row r="136" spans="1:11" x14ac:dyDescent="0.35">
      <c r="A136" s="782"/>
      <c r="B136" s="124"/>
      <c r="C136" s="16"/>
      <c r="D136" s="16"/>
      <c r="E136" s="16"/>
      <c r="F136" s="16"/>
      <c r="G136" s="16"/>
      <c r="H136" s="16"/>
      <c r="I136" s="16"/>
      <c r="J136" s="16"/>
      <c r="K136" s="16"/>
    </row>
    <row r="137" spans="1:11" x14ac:dyDescent="0.35">
      <c r="A137" s="782"/>
      <c r="B137" s="124"/>
      <c r="C137" s="16"/>
      <c r="D137" s="16"/>
      <c r="E137" s="16"/>
      <c r="F137" s="16"/>
      <c r="G137" s="16"/>
      <c r="H137" s="16"/>
      <c r="I137" s="16"/>
      <c r="J137" s="16"/>
      <c r="K137" s="16"/>
    </row>
    <row r="138" spans="1:11" x14ac:dyDescent="0.35">
      <c r="A138" s="782"/>
      <c r="B138" s="124"/>
      <c r="C138" s="16"/>
      <c r="D138" s="16"/>
      <c r="E138" s="16"/>
      <c r="F138" s="16"/>
      <c r="G138" s="16"/>
      <c r="H138" s="16"/>
      <c r="I138" s="16"/>
      <c r="J138" s="16"/>
      <c r="K138" s="16"/>
    </row>
    <row r="139" spans="1:11" x14ac:dyDescent="0.35">
      <c r="A139" s="782"/>
      <c r="B139" s="124"/>
      <c r="C139" s="16"/>
      <c r="D139" s="16"/>
      <c r="E139" s="16"/>
      <c r="F139" s="16"/>
      <c r="G139" s="16"/>
      <c r="H139" s="16"/>
      <c r="I139" s="16"/>
      <c r="J139" s="16"/>
      <c r="K139" s="16"/>
    </row>
  </sheetData>
  <mergeCells count="13">
    <mergeCell ref="C2:G2"/>
    <mergeCell ref="A136:A139"/>
    <mergeCell ref="H3:L3"/>
    <mergeCell ref="M3:O3"/>
    <mergeCell ref="C3:G3"/>
    <mergeCell ref="A5:A8"/>
    <mergeCell ref="A9:A12"/>
    <mergeCell ref="A13:A16"/>
    <mergeCell ref="A17:A20"/>
    <mergeCell ref="A21:A24"/>
    <mergeCell ref="A28:A31"/>
    <mergeCell ref="M26:O26"/>
    <mergeCell ref="C26:G26"/>
  </mergeCells>
  <hyperlinks>
    <hyperlink ref="A37" location="Contents!A1" display="Back to index" xr:uid="{1D1892D3-F8EF-40CF-AD07-E88BDA1362A6}"/>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iconSet" priority="72" id="{6921FC19-6D29-4696-8F98-CAEF00048F2C}">
            <x14:iconSet iconSet="3Triangles">
              <x14:cfvo type="percent">
                <xm:f>0</xm:f>
              </x14:cfvo>
              <x14:cfvo type="num">
                <xm:f>1.0000000000000001E-5</xm:f>
              </x14:cfvo>
              <x14:cfvo type="num">
                <xm:f>1.0000000000000001E-5</xm:f>
              </x14:cfvo>
            </x14:iconSet>
          </x14:cfRule>
          <xm:sqref>M5</xm:sqref>
        </x14:conditionalFormatting>
        <x14:conditionalFormatting xmlns:xm="http://schemas.microsoft.com/office/excel/2006/main">
          <x14:cfRule type="iconSet" priority="71" id="{86B5B352-4FC2-49FB-B424-62D643965F22}">
            <x14:iconSet iconSet="3Triangles">
              <x14:cfvo type="percent">
                <xm:f>0</xm:f>
              </x14:cfvo>
              <x14:cfvo type="num">
                <xm:f>1.0000000000000001E-5</xm:f>
              </x14:cfvo>
              <x14:cfvo type="num">
                <xm:f>1.0000000000000001E-5</xm:f>
              </x14:cfvo>
            </x14:iconSet>
          </x14:cfRule>
          <xm:sqref>N5</xm:sqref>
        </x14:conditionalFormatting>
        <x14:conditionalFormatting xmlns:xm="http://schemas.microsoft.com/office/excel/2006/main">
          <x14:cfRule type="iconSet" priority="70" id="{A00CF59F-657A-41EA-85BB-86FCD66AFBAC}">
            <x14:iconSet iconSet="3Triangles">
              <x14:cfvo type="percent">
                <xm:f>0</xm:f>
              </x14:cfvo>
              <x14:cfvo type="num">
                <xm:f>1.0000000000000001E-5</xm:f>
              </x14:cfvo>
              <x14:cfvo type="num">
                <xm:f>1.0000000000000001E-5</xm:f>
              </x14:cfvo>
            </x14:iconSet>
          </x14:cfRule>
          <xm:sqref>O5</xm:sqref>
        </x14:conditionalFormatting>
        <x14:conditionalFormatting xmlns:xm="http://schemas.microsoft.com/office/excel/2006/main">
          <x14:cfRule type="iconSet" priority="69" id="{DE583039-F43C-4D8E-BB61-4463FD0C2433}">
            <x14:iconSet iconSet="3Triangles">
              <x14:cfvo type="percent">
                <xm:f>0</xm:f>
              </x14:cfvo>
              <x14:cfvo type="num">
                <xm:f>1.0000000000000001E-5</xm:f>
              </x14:cfvo>
              <x14:cfvo type="num">
                <xm:f>1.0000000000000001E-5</xm:f>
              </x14:cfvo>
            </x14:iconSet>
          </x14:cfRule>
          <xm:sqref>M6</xm:sqref>
        </x14:conditionalFormatting>
        <x14:conditionalFormatting xmlns:xm="http://schemas.microsoft.com/office/excel/2006/main">
          <x14:cfRule type="iconSet" priority="68" id="{8BC8AF3D-B5D9-4AA5-93BA-EDB2D910526F}">
            <x14:iconSet iconSet="3Triangles">
              <x14:cfvo type="percent">
                <xm:f>0</xm:f>
              </x14:cfvo>
              <x14:cfvo type="num">
                <xm:f>1.0000000000000001E-5</xm:f>
              </x14:cfvo>
              <x14:cfvo type="num">
                <xm:f>1.0000000000000001E-5</xm:f>
              </x14:cfvo>
            </x14:iconSet>
          </x14:cfRule>
          <xm:sqref>N6</xm:sqref>
        </x14:conditionalFormatting>
        <x14:conditionalFormatting xmlns:xm="http://schemas.microsoft.com/office/excel/2006/main">
          <x14:cfRule type="iconSet" priority="67" id="{CBF13873-AF86-4254-AED4-F002CBB586F9}">
            <x14:iconSet iconSet="3Triangles">
              <x14:cfvo type="percent">
                <xm:f>0</xm:f>
              </x14:cfvo>
              <x14:cfvo type="num">
                <xm:f>1.0000000000000001E-5</xm:f>
              </x14:cfvo>
              <x14:cfvo type="num">
                <xm:f>1.0000000000000001E-5</xm:f>
              </x14:cfvo>
            </x14:iconSet>
          </x14:cfRule>
          <xm:sqref>O6</xm:sqref>
        </x14:conditionalFormatting>
        <x14:conditionalFormatting xmlns:xm="http://schemas.microsoft.com/office/excel/2006/main">
          <x14:cfRule type="iconSet" priority="66" id="{47837773-583F-40B6-83C6-530110D17F0B}">
            <x14:iconSet iconSet="3Triangles">
              <x14:cfvo type="percent">
                <xm:f>0</xm:f>
              </x14:cfvo>
              <x14:cfvo type="num">
                <xm:f>1.0000000000000001E-5</xm:f>
              </x14:cfvo>
              <x14:cfvo type="num">
                <xm:f>1.0000000000000001E-5</xm:f>
              </x14:cfvo>
            </x14:iconSet>
          </x14:cfRule>
          <xm:sqref>M7</xm:sqref>
        </x14:conditionalFormatting>
        <x14:conditionalFormatting xmlns:xm="http://schemas.microsoft.com/office/excel/2006/main">
          <x14:cfRule type="iconSet" priority="65" id="{EA358C1C-448D-496D-A787-FC520865D2F4}">
            <x14:iconSet iconSet="3Triangles">
              <x14:cfvo type="percent">
                <xm:f>0</xm:f>
              </x14:cfvo>
              <x14:cfvo type="num">
                <xm:f>1.0000000000000001E-5</xm:f>
              </x14:cfvo>
              <x14:cfvo type="num">
                <xm:f>1.0000000000000001E-5</xm:f>
              </x14:cfvo>
            </x14:iconSet>
          </x14:cfRule>
          <xm:sqref>N7</xm:sqref>
        </x14:conditionalFormatting>
        <x14:conditionalFormatting xmlns:xm="http://schemas.microsoft.com/office/excel/2006/main">
          <x14:cfRule type="iconSet" priority="64" id="{B00BEC76-686E-4400-876B-0CE5B2C92370}">
            <x14:iconSet iconSet="3Triangles">
              <x14:cfvo type="percent">
                <xm:f>0</xm:f>
              </x14:cfvo>
              <x14:cfvo type="num">
                <xm:f>1.0000000000000001E-5</xm:f>
              </x14:cfvo>
              <x14:cfvo type="num">
                <xm:f>1.0000000000000001E-5</xm:f>
              </x14:cfvo>
            </x14:iconSet>
          </x14:cfRule>
          <xm:sqref>O7</xm:sqref>
        </x14:conditionalFormatting>
        <x14:conditionalFormatting xmlns:xm="http://schemas.microsoft.com/office/excel/2006/main">
          <x14:cfRule type="iconSet" priority="63" id="{EE62A2F9-05AC-408F-B6BD-5C1A3C9248CA}">
            <x14:iconSet iconSet="3Triangles">
              <x14:cfvo type="percent">
                <xm:f>0</xm:f>
              </x14:cfvo>
              <x14:cfvo type="num">
                <xm:f>1.0000000000000001E-5</xm:f>
              </x14:cfvo>
              <x14:cfvo type="num">
                <xm:f>1.0000000000000001E-5</xm:f>
              </x14:cfvo>
            </x14:iconSet>
          </x14:cfRule>
          <xm:sqref>M8</xm:sqref>
        </x14:conditionalFormatting>
        <x14:conditionalFormatting xmlns:xm="http://schemas.microsoft.com/office/excel/2006/main">
          <x14:cfRule type="iconSet" priority="62" id="{FB3E1DED-1C61-429C-95BE-9505CC41CC72}">
            <x14:iconSet iconSet="3Triangles">
              <x14:cfvo type="percent">
                <xm:f>0</xm:f>
              </x14:cfvo>
              <x14:cfvo type="num">
                <xm:f>1.0000000000000001E-5</xm:f>
              </x14:cfvo>
              <x14:cfvo type="num">
                <xm:f>1.0000000000000001E-5</xm:f>
              </x14:cfvo>
            </x14:iconSet>
          </x14:cfRule>
          <xm:sqref>N8</xm:sqref>
        </x14:conditionalFormatting>
        <x14:conditionalFormatting xmlns:xm="http://schemas.microsoft.com/office/excel/2006/main">
          <x14:cfRule type="iconSet" priority="61" id="{B9BB3F1C-7A7D-4FA6-BABB-4E28F5DFFC36}">
            <x14:iconSet iconSet="3Triangles">
              <x14:cfvo type="percent">
                <xm:f>0</xm:f>
              </x14:cfvo>
              <x14:cfvo type="num">
                <xm:f>1.0000000000000001E-5</xm:f>
              </x14:cfvo>
              <x14:cfvo type="num">
                <xm:f>1.0000000000000001E-5</xm:f>
              </x14:cfvo>
            </x14:iconSet>
          </x14:cfRule>
          <xm:sqref>O8</xm:sqref>
        </x14:conditionalFormatting>
        <x14:conditionalFormatting xmlns:xm="http://schemas.microsoft.com/office/excel/2006/main">
          <x14:cfRule type="iconSet" priority="60" id="{B5C41A40-23CD-46F2-B879-92A1632C98B5}">
            <x14:iconSet iconSet="3Triangles">
              <x14:cfvo type="percent">
                <xm:f>0</xm:f>
              </x14:cfvo>
              <x14:cfvo type="num">
                <xm:f>1.0000000000000001E-5</xm:f>
              </x14:cfvo>
              <x14:cfvo type="num">
                <xm:f>1.0000000000000001E-5</xm:f>
              </x14:cfvo>
            </x14:iconSet>
          </x14:cfRule>
          <xm:sqref>M9</xm:sqref>
        </x14:conditionalFormatting>
        <x14:conditionalFormatting xmlns:xm="http://schemas.microsoft.com/office/excel/2006/main">
          <x14:cfRule type="iconSet" priority="59" id="{251A6CEF-171C-4FB7-ADAB-E2B1E4A91019}">
            <x14:iconSet iconSet="3Triangles">
              <x14:cfvo type="percent">
                <xm:f>0</xm:f>
              </x14:cfvo>
              <x14:cfvo type="num">
                <xm:f>1.0000000000000001E-5</xm:f>
              </x14:cfvo>
              <x14:cfvo type="num">
                <xm:f>1.0000000000000001E-5</xm:f>
              </x14:cfvo>
            </x14:iconSet>
          </x14:cfRule>
          <xm:sqref>N9</xm:sqref>
        </x14:conditionalFormatting>
        <x14:conditionalFormatting xmlns:xm="http://schemas.microsoft.com/office/excel/2006/main">
          <x14:cfRule type="iconSet" priority="58" id="{066E29F6-08CA-4B88-8CC0-E3B4CC119125}">
            <x14:iconSet iconSet="3Triangles">
              <x14:cfvo type="percent">
                <xm:f>0</xm:f>
              </x14:cfvo>
              <x14:cfvo type="num">
                <xm:f>1.0000000000000001E-5</xm:f>
              </x14:cfvo>
              <x14:cfvo type="num">
                <xm:f>1.0000000000000001E-5</xm:f>
              </x14:cfvo>
            </x14:iconSet>
          </x14:cfRule>
          <xm:sqref>O9</xm:sqref>
        </x14:conditionalFormatting>
        <x14:conditionalFormatting xmlns:xm="http://schemas.microsoft.com/office/excel/2006/main">
          <x14:cfRule type="iconSet" priority="24" id="{0C353BA5-A4C0-4273-A0D2-4503F8B0C057}">
            <x14:iconSet iconSet="3Triangles">
              <x14:cfvo type="percent">
                <xm:f>0</xm:f>
              </x14:cfvo>
              <x14:cfvo type="num">
                <xm:f>1.0000000000000001E-5</xm:f>
              </x14:cfvo>
              <x14:cfvo type="num">
                <xm:f>1.0000000000000001E-5</xm:f>
              </x14:cfvo>
            </x14:iconSet>
          </x14:cfRule>
          <xm:sqref>M21</xm:sqref>
        </x14:conditionalFormatting>
        <x14:conditionalFormatting xmlns:xm="http://schemas.microsoft.com/office/excel/2006/main">
          <x14:cfRule type="iconSet" priority="23" id="{748EBCCF-A116-47F1-8A4A-E1B97A956BDD}">
            <x14:iconSet iconSet="3Triangles">
              <x14:cfvo type="percent">
                <xm:f>0</xm:f>
              </x14:cfvo>
              <x14:cfvo type="num">
                <xm:f>1.0000000000000001E-5</xm:f>
              </x14:cfvo>
              <x14:cfvo type="num">
                <xm:f>1.0000000000000001E-5</xm:f>
              </x14:cfvo>
            </x14:iconSet>
          </x14:cfRule>
          <xm:sqref>N21</xm:sqref>
        </x14:conditionalFormatting>
        <x14:conditionalFormatting xmlns:xm="http://schemas.microsoft.com/office/excel/2006/main">
          <x14:cfRule type="iconSet" priority="22" id="{6587FA6E-8AF2-451B-985C-D36B2F4E5BEE}">
            <x14:iconSet iconSet="3Triangles">
              <x14:cfvo type="percent">
                <xm:f>0</xm:f>
              </x14:cfvo>
              <x14:cfvo type="num">
                <xm:f>1.0000000000000001E-5</xm:f>
              </x14:cfvo>
              <x14:cfvo type="num">
                <xm:f>1.0000000000000001E-5</xm:f>
              </x14:cfvo>
            </x14:iconSet>
          </x14:cfRule>
          <xm:sqref>O21</xm:sqref>
        </x14:conditionalFormatting>
        <x14:conditionalFormatting xmlns:xm="http://schemas.microsoft.com/office/excel/2006/main">
          <x14:cfRule type="iconSet" priority="21" id="{23162B96-B469-41F8-AFFB-E07498E150AC}">
            <x14:iconSet iconSet="3Triangles">
              <x14:cfvo type="percent">
                <xm:f>0</xm:f>
              </x14:cfvo>
              <x14:cfvo type="num">
                <xm:f>1.0000000000000001E-5</xm:f>
              </x14:cfvo>
              <x14:cfvo type="num">
                <xm:f>1.0000000000000001E-5</xm:f>
              </x14:cfvo>
            </x14:iconSet>
          </x14:cfRule>
          <xm:sqref>M22</xm:sqref>
        </x14:conditionalFormatting>
        <x14:conditionalFormatting xmlns:xm="http://schemas.microsoft.com/office/excel/2006/main">
          <x14:cfRule type="iconSet" priority="20" id="{B7E515BE-92B5-4606-A94E-57DFF0BE99F1}">
            <x14:iconSet iconSet="3Triangles">
              <x14:cfvo type="percent">
                <xm:f>0</xm:f>
              </x14:cfvo>
              <x14:cfvo type="num">
                <xm:f>1.0000000000000001E-5</xm:f>
              </x14:cfvo>
              <x14:cfvo type="num">
                <xm:f>1.0000000000000001E-5</xm:f>
              </x14:cfvo>
            </x14:iconSet>
          </x14:cfRule>
          <xm:sqref>N22</xm:sqref>
        </x14:conditionalFormatting>
        <x14:conditionalFormatting xmlns:xm="http://schemas.microsoft.com/office/excel/2006/main">
          <x14:cfRule type="iconSet" priority="19" id="{0D08D634-6FA0-4F15-BC51-05278FC9BF36}">
            <x14:iconSet iconSet="3Triangles">
              <x14:cfvo type="percent">
                <xm:f>0</xm:f>
              </x14:cfvo>
              <x14:cfvo type="num">
                <xm:f>1.0000000000000001E-5</xm:f>
              </x14:cfvo>
              <x14:cfvo type="num">
                <xm:f>1.0000000000000001E-5</xm:f>
              </x14:cfvo>
            </x14:iconSet>
          </x14:cfRule>
          <xm:sqref>O22</xm:sqref>
        </x14:conditionalFormatting>
        <x14:conditionalFormatting xmlns:xm="http://schemas.microsoft.com/office/excel/2006/main">
          <x14:cfRule type="iconSet" priority="18" id="{2C0123CB-EFCB-495F-B6CA-47CCA618BDDE}">
            <x14:iconSet iconSet="3Triangles">
              <x14:cfvo type="percent">
                <xm:f>0</xm:f>
              </x14:cfvo>
              <x14:cfvo type="num">
                <xm:f>1.0000000000000001E-5</xm:f>
              </x14:cfvo>
              <x14:cfvo type="num">
                <xm:f>1.0000000000000001E-5</xm:f>
              </x14:cfvo>
            </x14:iconSet>
          </x14:cfRule>
          <xm:sqref>M23</xm:sqref>
        </x14:conditionalFormatting>
        <x14:conditionalFormatting xmlns:xm="http://schemas.microsoft.com/office/excel/2006/main">
          <x14:cfRule type="iconSet" priority="17" id="{3B3ED31A-1F98-4351-9772-F8D4F64C4F5B}">
            <x14:iconSet iconSet="3Triangles">
              <x14:cfvo type="percent">
                <xm:f>0</xm:f>
              </x14:cfvo>
              <x14:cfvo type="num">
                <xm:f>1.0000000000000001E-5</xm:f>
              </x14:cfvo>
              <x14:cfvo type="num">
                <xm:f>1.0000000000000001E-5</xm:f>
              </x14:cfvo>
            </x14:iconSet>
          </x14:cfRule>
          <xm:sqref>N23</xm:sqref>
        </x14:conditionalFormatting>
        <x14:conditionalFormatting xmlns:xm="http://schemas.microsoft.com/office/excel/2006/main">
          <x14:cfRule type="iconSet" priority="16" id="{D898753D-161B-44FA-B243-B52028C6C990}">
            <x14:iconSet iconSet="3Triangles">
              <x14:cfvo type="percent">
                <xm:f>0</xm:f>
              </x14:cfvo>
              <x14:cfvo type="num">
                <xm:f>1.0000000000000001E-5</xm:f>
              </x14:cfvo>
              <x14:cfvo type="num">
                <xm:f>1.0000000000000001E-5</xm:f>
              </x14:cfvo>
            </x14:iconSet>
          </x14:cfRule>
          <xm:sqref>O23</xm:sqref>
        </x14:conditionalFormatting>
        <x14:conditionalFormatting xmlns:xm="http://schemas.microsoft.com/office/excel/2006/main">
          <x14:cfRule type="iconSet" priority="15" id="{3FA24389-1712-49B8-B070-927CB47CA8EF}">
            <x14:iconSet iconSet="3Triangles">
              <x14:cfvo type="percent">
                <xm:f>0</xm:f>
              </x14:cfvo>
              <x14:cfvo type="num">
                <xm:f>1.0000000000000001E-5</xm:f>
              </x14:cfvo>
              <x14:cfvo type="num">
                <xm:f>1.0000000000000001E-5</xm:f>
              </x14:cfvo>
            </x14:iconSet>
          </x14:cfRule>
          <xm:sqref>M24</xm:sqref>
        </x14:conditionalFormatting>
        <x14:conditionalFormatting xmlns:xm="http://schemas.microsoft.com/office/excel/2006/main">
          <x14:cfRule type="iconSet" priority="14" id="{33F1CE34-17DE-4506-A484-3209F7E05E22}">
            <x14:iconSet iconSet="3Triangles">
              <x14:cfvo type="percent">
                <xm:f>0</xm:f>
              </x14:cfvo>
              <x14:cfvo type="num">
                <xm:f>1.0000000000000001E-5</xm:f>
              </x14:cfvo>
              <x14:cfvo type="num">
                <xm:f>1.0000000000000001E-5</xm:f>
              </x14:cfvo>
            </x14:iconSet>
          </x14:cfRule>
          <xm:sqref>N24</xm:sqref>
        </x14:conditionalFormatting>
        <x14:conditionalFormatting xmlns:xm="http://schemas.microsoft.com/office/excel/2006/main">
          <x14:cfRule type="iconSet" priority="13" id="{9B04D7DC-C634-4962-880B-FBC4B8511002}">
            <x14:iconSet iconSet="3Triangles">
              <x14:cfvo type="percent">
                <xm:f>0</xm:f>
              </x14:cfvo>
              <x14:cfvo type="num">
                <xm:f>1.0000000000000001E-5</xm:f>
              </x14:cfvo>
              <x14:cfvo type="num">
                <xm:f>1.0000000000000001E-5</xm:f>
              </x14:cfvo>
            </x14:iconSet>
          </x14:cfRule>
          <xm:sqref>O24</xm:sqref>
        </x14:conditionalFormatting>
        <x14:conditionalFormatting xmlns:xm="http://schemas.microsoft.com/office/excel/2006/main">
          <x14:cfRule type="iconSet" priority="39" id="{EBD35654-E219-47E7-9F32-E3BCDAEF2491}">
            <x14:iconSet iconSet="3Triangles">
              <x14:cfvo type="percent">
                <xm:f>0</xm:f>
              </x14:cfvo>
              <x14:cfvo type="num">
                <xm:f>1.0000000000000001E-5</xm:f>
              </x14:cfvo>
              <x14:cfvo type="num">
                <xm:f>1.0000000000000001E-5</xm:f>
              </x14:cfvo>
            </x14:iconSet>
          </x14:cfRule>
          <xm:sqref>M20</xm:sqref>
        </x14:conditionalFormatting>
        <x14:conditionalFormatting xmlns:xm="http://schemas.microsoft.com/office/excel/2006/main">
          <x14:cfRule type="iconSet" priority="38" id="{6E8B7134-A06E-4DBB-A647-22151D4BF904}">
            <x14:iconSet iconSet="3Triangles">
              <x14:cfvo type="percent">
                <xm:f>0</xm:f>
              </x14:cfvo>
              <x14:cfvo type="num">
                <xm:f>1.0000000000000001E-5</xm:f>
              </x14:cfvo>
              <x14:cfvo type="num">
                <xm:f>1.0000000000000001E-5</xm:f>
              </x14:cfvo>
            </x14:iconSet>
          </x14:cfRule>
          <xm:sqref>N20</xm:sqref>
        </x14:conditionalFormatting>
        <x14:conditionalFormatting xmlns:xm="http://schemas.microsoft.com/office/excel/2006/main">
          <x14:cfRule type="iconSet" priority="37" id="{00858592-2BD5-4FBA-AA43-5C4FCDBB0130}">
            <x14:iconSet iconSet="3Triangles">
              <x14:cfvo type="percent">
                <xm:f>0</xm:f>
              </x14:cfvo>
              <x14:cfvo type="num">
                <xm:f>1.0000000000000001E-5</xm:f>
              </x14:cfvo>
              <x14:cfvo type="num">
                <xm:f>1.0000000000000001E-5</xm:f>
              </x14:cfvo>
            </x14:iconSet>
          </x14:cfRule>
          <xm:sqref>O20</xm:sqref>
        </x14:conditionalFormatting>
        <x14:conditionalFormatting xmlns:xm="http://schemas.microsoft.com/office/excel/2006/main">
          <x14:cfRule type="iconSet" priority="57" id="{CD296545-8F3A-4ABE-AC2A-E15EB4CA9321}">
            <x14:iconSet iconSet="3Triangles">
              <x14:cfvo type="percent">
                <xm:f>0</xm:f>
              </x14:cfvo>
              <x14:cfvo type="num">
                <xm:f>1.0000000000000001E-5</xm:f>
              </x14:cfvo>
              <x14:cfvo type="num">
                <xm:f>1.0000000000000001E-5</xm:f>
              </x14:cfvo>
            </x14:iconSet>
          </x14:cfRule>
          <xm:sqref>M10</xm:sqref>
        </x14:conditionalFormatting>
        <x14:conditionalFormatting xmlns:xm="http://schemas.microsoft.com/office/excel/2006/main">
          <x14:cfRule type="iconSet" priority="56" id="{526AE271-FA02-4521-B17B-2DC6E3786F71}">
            <x14:iconSet iconSet="3Triangles">
              <x14:cfvo type="percent">
                <xm:f>0</xm:f>
              </x14:cfvo>
              <x14:cfvo type="num">
                <xm:f>1.0000000000000001E-5</xm:f>
              </x14:cfvo>
              <x14:cfvo type="num">
                <xm:f>1.0000000000000001E-5</xm:f>
              </x14:cfvo>
            </x14:iconSet>
          </x14:cfRule>
          <xm:sqref>N10</xm:sqref>
        </x14:conditionalFormatting>
        <x14:conditionalFormatting xmlns:xm="http://schemas.microsoft.com/office/excel/2006/main">
          <x14:cfRule type="iconSet" priority="55" id="{07D69937-87F0-4872-A79C-E9EFB98B524E}">
            <x14:iconSet iconSet="3Triangles">
              <x14:cfvo type="percent">
                <xm:f>0</xm:f>
              </x14:cfvo>
              <x14:cfvo type="num">
                <xm:f>1.0000000000000001E-5</xm:f>
              </x14:cfvo>
              <x14:cfvo type="num">
                <xm:f>1.0000000000000001E-5</xm:f>
              </x14:cfvo>
            </x14:iconSet>
          </x14:cfRule>
          <xm:sqref>O10</xm:sqref>
        </x14:conditionalFormatting>
        <x14:conditionalFormatting xmlns:xm="http://schemas.microsoft.com/office/excel/2006/main">
          <x14:cfRule type="iconSet" priority="54" id="{F6F34C85-006F-442A-A9DC-64D8A8AC8DB2}">
            <x14:iconSet iconSet="3Triangles">
              <x14:cfvo type="percent">
                <xm:f>0</xm:f>
              </x14:cfvo>
              <x14:cfvo type="num">
                <xm:f>1.0000000000000001E-5</xm:f>
              </x14:cfvo>
              <x14:cfvo type="num">
                <xm:f>1.0000000000000001E-5</xm:f>
              </x14:cfvo>
            </x14:iconSet>
          </x14:cfRule>
          <xm:sqref>M11</xm:sqref>
        </x14:conditionalFormatting>
        <x14:conditionalFormatting xmlns:xm="http://schemas.microsoft.com/office/excel/2006/main">
          <x14:cfRule type="iconSet" priority="53" id="{4B7809D3-8373-41AB-A46D-A17CB714C811}">
            <x14:iconSet iconSet="3Triangles">
              <x14:cfvo type="percent">
                <xm:f>0</xm:f>
              </x14:cfvo>
              <x14:cfvo type="num">
                <xm:f>1.0000000000000001E-5</xm:f>
              </x14:cfvo>
              <x14:cfvo type="num">
                <xm:f>1.0000000000000001E-5</xm:f>
              </x14:cfvo>
            </x14:iconSet>
          </x14:cfRule>
          <xm:sqref>N11</xm:sqref>
        </x14:conditionalFormatting>
        <x14:conditionalFormatting xmlns:xm="http://schemas.microsoft.com/office/excel/2006/main">
          <x14:cfRule type="iconSet" priority="52" id="{2F501E48-B3F1-413C-A809-74823878213D}">
            <x14:iconSet iconSet="3Triangles">
              <x14:cfvo type="percent">
                <xm:f>0</xm:f>
              </x14:cfvo>
              <x14:cfvo type="num">
                <xm:f>1.0000000000000001E-5</xm:f>
              </x14:cfvo>
              <x14:cfvo type="num">
                <xm:f>1.0000000000000001E-5</xm:f>
              </x14:cfvo>
            </x14:iconSet>
          </x14:cfRule>
          <xm:sqref>O11</xm:sqref>
        </x14:conditionalFormatting>
        <x14:conditionalFormatting xmlns:xm="http://schemas.microsoft.com/office/excel/2006/main">
          <x14:cfRule type="iconSet" priority="51" id="{D13A90EE-2871-4FCA-87E6-A4229BF16505}">
            <x14:iconSet iconSet="3Triangles">
              <x14:cfvo type="percent">
                <xm:f>0</xm:f>
              </x14:cfvo>
              <x14:cfvo type="num">
                <xm:f>1.0000000000000001E-5</xm:f>
              </x14:cfvo>
              <x14:cfvo type="num">
                <xm:f>1.0000000000000001E-5</xm:f>
              </x14:cfvo>
            </x14:iconSet>
          </x14:cfRule>
          <xm:sqref>M12</xm:sqref>
        </x14:conditionalFormatting>
        <x14:conditionalFormatting xmlns:xm="http://schemas.microsoft.com/office/excel/2006/main">
          <x14:cfRule type="iconSet" priority="50" id="{8C725634-F33D-424F-B6D0-1031FD880968}">
            <x14:iconSet iconSet="3Triangles">
              <x14:cfvo type="percent">
                <xm:f>0</xm:f>
              </x14:cfvo>
              <x14:cfvo type="num">
                <xm:f>1.0000000000000001E-5</xm:f>
              </x14:cfvo>
              <x14:cfvo type="num">
                <xm:f>1.0000000000000001E-5</xm:f>
              </x14:cfvo>
            </x14:iconSet>
          </x14:cfRule>
          <xm:sqref>N12</xm:sqref>
        </x14:conditionalFormatting>
        <x14:conditionalFormatting xmlns:xm="http://schemas.microsoft.com/office/excel/2006/main">
          <x14:cfRule type="iconSet" priority="49" id="{FA2E8EBC-0492-47A3-9012-827AB23CA893}">
            <x14:iconSet iconSet="3Triangles">
              <x14:cfvo type="percent">
                <xm:f>0</xm:f>
              </x14:cfvo>
              <x14:cfvo type="num">
                <xm:f>1.0000000000000001E-5</xm:f>
              </x14:cfvo>
              <x14:cfvo type="num">
                <xm:f>1.0000000000000001E-5</xm:f>
              </x14:cfvo>
            </x14:iconSet>
          </x14:cfRule>
          <xm:sqref>O12</xm:sqref>
        </x14:conditionalFormatting>
        <x14:conditionalFormatting xmlns:xm="http://schemas.microsoft.com/office/excel/2006/main">
          <x14:cfRule type="iconSet" priority="48" id="{63D0E741-CE8F-427F-8459-22B8D0FB873E}">
            <x14:iconSet iconSet="3Triangles">
              <x14:cfvo type="percent">
                <xm:f>0</xm:f>
              </x14:cfvo>
              <x14:cfvo type="num">
                <xm:f>1.0000000000000001E-5</xm:f>
              </x14:cfvo>
              <x14:cfvo type="num">
                <xm:f>1.0000000000000001E-5</xm:f>
              </x14:cfvo>
            </x14:iconSet>
          </x14:cfRule>
          <xm:sqref>M17</xm:sqref>
        </x14:conditionalFormatting>
        <x14:conditionalFormatting xmlns:xm="http://schemas.microsoft.com/office/excel/2006/main">
          <x14:cfRule type="iconSet" priority="47" id="{9CF8C842-B25A-4613-A9B0-CFAAA60463D8}">
            <x14:iconSet iconSet="3Triangles">
              <x14:cfvo type="percent">
                <xm:f>0</xm:f>
              </x14:cfvo>
              <x14:cfvo type="num">
                <xm:f>1.0000000000000001E-5</xm:f>
              </x14:cfvo>
              <x14:cfvo type="num">
                <xm:f>1.0000000000000001E-5</xm:f>
              </x14:cfvo>
            </x14:iconSet>
          </x14:cfRule>
          <xm:sqref>N17</xm:sqref>
        </x14:conditionalFormatting>
        <x14:conditionalFormatting xmlns:xm="http://schemas.microsoft.com/office/excel/2006/main">
          <x14:cfRule type="iconSet" priority="46" id="{7FF2050F-5402-4107-B5DA-FAC232DA6FFA}">
            <x14:iconSet iconSet="3Triangles">
              <x14:cfvo type="percent">
                <xm:f>0</xm:f>
              </x14:cfvo>
              <x14:cfvo type="num">
                <xm:f>1.0000000000000001E-5</xm:f>
              </x14:cfvo>
              <x14:cfvo type="num">
                <xm:f>1.0000000000000001E-5</xm:f>
              </x14:cfvo>
            </x14:iconSet>
          </x14:cfRule>
          <xm:sqref>O17</xm:sqref>
        </x14:conditionalFormatting>
        <x14:conditionalFormatting xmlns:xm="http://schemas.microsoft.com/office/excel/2006/main">
          <x14:cfRule type="iconSet" priority="45" id="{29AB1545-4A3E-4BEB-BD45-CFC428E934E1}">
            <x14:iconSet iconSet="3Triangles">
              <x14:cfvo type="percent">
                <xm:f>0</xm:f>
              </x14:cfvo>
              <x14:cfvo type="num">
                <xm:f>1.0000000000000001E-5</xm:f>
              </x14:cfvo>
              <x14:cfvo type="num">
                <xm:f>1.0000000000000001E-5</xm:f>
              </x14:cfvo>
            </x14:iconSet>
          </x14:cfRule>
          <xm:sqref>M18</xm:sqref>
        </x14:conditionalFormatting>
        <x14:conditionalFormatting xmlns:xm="http://schemas.microsoft.com/office/excel/2006/main">
          <x14:cfRule type="iconSet" priority="44" id="{0824337D-A025-443E-A7AA-5E9CA1862D74}">
            <x14:iconSet iconSet="3Triangles">
              <x14:cfvo type="percent">
                <xm:f>0</xm:f>
              </x14:cfvo>
              <x14:cfvo type="num">
                <xm:f>1.0000000000000001E-5</xm:f>
              </x14:cfvo>
              <x14:cfvo type="num">
                <xm:f>1.0000000000000001E-5</xm:f>
              </x14:cfvo>
            </x14:iconSet>
          </x14:cfRule>
          <xm:sqref>N18</xm:sqref>
        </x14:conditionalFormatting>
        <x14:conditionalFormatting xmlns:xm="http://schemas.microsoft.com/office/excel/2006/main">
          <x14:cfRule type="iconSet" priority="43" id="{6DA8DACA-3471-4760-AEF8-26D7CACFEC1D}">
            <x14:iconSet iconSet="3Triangles">
              <x14:cfvo type="percent">
                <xm:f>0</xm:f>
              </x14:cfvo>
              <x14:cfvo type="num">
                <xm:f>1.0000000000000001E-5</xm:f>
              </x14:cfvo>
              <x14:cfvo type="num">
                <xm:f>1.0000000000000001E-5</xm:f>
              </x14:cfvo>
            </x14:iconSet>
          </x14:cfRule>
          <xm:sqref>O18</xm:sqref>
        </x14:conditionalFormatting>
        <x14:conditionalFormatting xmlns:xm="http://schemas.microsoft.com/office/excel/2006/main">
          <x14:cfRule type="iconSet" priority="42" id="{4CE9125B-1101-47FD-A248-A86801D77E66}">
            <x14:iconSet iconSet="3Triangles">
              <x14:cfvo type="percent">
                <xm:f>0</xm:f>
              </x14:cfvo>
              <x14:cfvo type="num">
                <xm:f>1.0000000000000001E-5</xm:f>
              </x14:cfvo>
              <x14:cfvo type="num">
                <xm:f>1.0000000000000001E-5</xm:f>
              </x14:cfvo>
            </x14:iconSet>
          </x14:cfRule>
          <xm:sqref>M19</xm:sqref>
        </x14:conditionalFormatting>
        <x14:conditionalFormatting xmlns:xm="http://schemas.microsoft.com/office/excel/2006/main">
          <x14:cfRule type="iconSet" priority="41" id="{47162D7E-883A-4CA3-9E36-5004ED34B497}">
            <x14:iconSet iconSet="3Triangles">
              <x14:cfvo type="percent">
                <xm:f>0</xm:f>
              </x14:cfvo>
              <x14:cfvo type="num">
                <xm:f>1.0000000000000001E-5</xm:f>
              </x14:cfvo>
              <x14:cfvo type="num">
                <xm:f>1.0000000000000001E-5</xm:f>
              </x14:cfvo>
            </x14:iconSet>
          </x14:cfRule>
          <xm:sqref>N19</xm:sqref>
        </x14:conditionalFormatting>
        <x14:conditionalFormatting xmlns:xm="http://schemas.microsoft.com/office/excel/2006/main">
          <x14:cfRule type="iconSet" priority="40" id="{5C58B21C-F9BB-4AF5-8EDD-73C6102FA5FE}">
            <x14:iconSet iconSet="3Triangles">
              <x14:cfvo type="percent">
                <xm:f>0</xm:f>
              </x14:cfvo>
              <x14:cfvo type="num">
                <xm:f>1.0000000000000001E-5</xm:f>
              </x14:cfvo>
              <x14:cfvo type="num">
                <xm:f>1.0000000000000001E-5</xm:f>
              </x14:cfvo>
            </x14:iconSet>
          </x14:cfRule>
          <xm:sqref>O19</xm:sqref>
        </x14:conditionalFormatting>
        <x14:conditionalFormatting xmlns:xm="http://schemas.microsoft.com/office/excel/2006/main">
          <x14:cfRule type="iconSet" priority="36" id="{8D43DC6E-8CAB-499C-9CC4-C0E1F8BFF255}">
            <x14:iconSet iconSet="3Triangles">
              <x14:cfvo type="percent">
                <xm:f>0</xm:f>
              </x14:cfvo>
              <x14:cfvo type="num">
                <xm:f>1.0000000000000001E-5</xm:f>
              </x14:cfvo>
              <x14:cfvo type="num">
                <xm:f>1.0000000000000001E-5</xm:f>
              </x14:cfvo>
            </x14:iconSet>
          </x14:cfRule>
          <xm:sqref>M13</xm:sqref>
        </x14:conditionalFormatting>
        <x14:conditionalFormatting xmlns:xm="http://schemas.microsoft.com/office/excel/2006/main">
          <x14:cfRule type="iconSet" priority="35" id="{1608C741-304A-42E1-AC7D-E39EC4C1F39F}">
            <x14:iconSet iconSet="3Triangles">
              <x14:cfvo type="percent">
                <xm:f>0</xm:f>
              </x14:cfvo>
              <x14:cfvo type="num">
                <xm:f>1.0000000000000001E-5</xm:f>
              </x14:cfvo>
              <x14:cfvo type="num">
                <xm:f>1.0000000000000001E-5</xm:f>
              </x14:cfvo>
            </x14:iconSet>
          </x14:cfRule>
          <xm:sqref>N13</xm:sqref>
        </x14:conditionalFormatting>
        <x14:conditionalFormatting xmlns:xm="http://schemas.microsoft.com/office/excel/2006/main">
          <x14:cfRule type="iconSet" priority="34" id="{158F8659-5B76-430F-AF0D-3D6D9E0215D2}">
            <x14:iconSet iconSet="3Triangles">
              <x14:cfvo type="percent">
                <xm:f>0</xm:f>
              </x14:cfvo>
              <x14:cfvo type="num">
                <xm:f>1.0000000000000001E-5</xm:f>
              </x14:cfvo>
              <x14:cfvo type="num">
                <xm:f>1.0000000000000001E-5</xm:f>
              </x14:cfvo>
            </x14:iconSet>
          </x14:cfRule>
          <xm:sqref>O13</xm:sqref>
        </x14:conditionalFormatting>
        <x14:conditionalFormatting xmlns:xm="http://schemas.microsoft.com/office/excel/2006/main">
          <x14:cfRule type="iconSet" priority="33" id="{A3272BD6-39B4-4BE5-A707-4F0EE5AD0DB1}">
            <x14:iconSet iconSet="3Triangles">
              <x14:cfvo type="percent">
                <xm:f>0</xm:f>
              </x14:cfvo>
              <x14:cfvo type="num">
                <xm:f>1.0000000000000001E-5</xm:f>
              </x14:cfvo>
              <x14:cfvo type="num">
                <xm:f>1.0000000000000001E-5</xm:f>
              </x14:cfvo>
            </x14:iconSet>
          </x14:cfRule>
          <xm:sqref>M14</xm:sqref>
        </x14:conditionalFormatting>
        <x14:conditionalFormatting xmlns:xm="http://schemas.microsoft.com/office/excel/2006/main">
          <x14:cfRule type="iconSet" priority="32" id="{C9475BF7-656F-4A1E-B9C6-C074C512C1B1}">
            <x14:iconSet iconSet="3Triangles">
              <x14:cfvo type="percent">
                <xm:f>0</xm:f>
              </x14:cfvo>
              <x14:cfvo type="num">
                <xm:f>1.0000000000000001E-5</xm:f>
              </x14:cfvo>
              <x14:cfvo type="num">
                <xm:f>1.0000000000000001E-5</xm:f>
              </x14:cfvo>
            </x14:iconSet>
          </x14:cfRule>
          <xm:sqref>N14</xm:sqref>
        </x14:conditionalFormatting>
        <x14:conditionalFormatting xmlns:xm="http://schemas.microsoft.com/office/excel/2006/main">
          <x14:cfRule type="iconSet" priority="31" id="{F145E4DB-21EA-49FC-956B-C846971349E6}">
            <x14:iconSet iconSet="3Triangles">
              <x14:cfvo type="percent">
                <xm:f>0</xm:f>
              </x14:cfvo>
              <x14:cfvo type="num">
                <xm:f>1.0000000000000001E-5</xm:f>
              </x14:cfvo>
              <x14:cfvo type="num">
                <xm:f>1.0000000000000001E-5</xm:f>
              </x14:cfvo>
            </x14:iconSet>
          </x14:cfRule>
          <xm:sqref>O14</xm:sqref>
        </x14:conditionalFormatting>
        <x14:conditionalFormatting xmlns:xm="http://schemas.microsoft.com/office/excel/2006/main">
          <x14:cfRule type="iconSet" priority="30" id="{29DAC549-8E2F-4F67-A76E-C817F05E7D6E}">
            <x14:iconSet iconSet="3Triangles">
              <x14:cfvo type="percent">
                <xm:f>0</xm:f>
              </x14:cfvo>
              <x14:cfvo type="num">
                <xm:f>1.0000000000000001E-5</xm:f>
              </x14:cfvo>
              <x14:cfvo type="num">
                <xm:f>1.0000000000000001E-5</xm:f>
              </x14:cfvo>
            </x14:iconSet>
          </x14:cfRule>
          <xm:sqref>M15</xm:sqref>
        </x14:conditionalFormatting>
        <x14:conditionalFormatting xmlns:xm="http://schemas.microsoft.com/office/excel/2006/main">
          <x14:cfRule type="iconSet" priority="29" id="{7FA847B6-34A5-424A-8787-E32DAE37A776}">
            <x14:iconSet iconSet="3Triangles">
              <x14:cfvo type="percent">
                <xm:f>0</xm:f>
              </x14:cfvo>
              <x14:cfvo type="num">
                <xm:f>1.0000000000000001E-5</xm:f>
              </x14:cfvo>
              <x14:cfvo type="num">
                <xm:f>1.0000000000000001E-5</xm:f>
              </x14:cfvo>
            </x14:iconSet>
          </x14:cfRule>
          <xm:sqref>N15</xm:sqref>
        </x14:conditionalFormatting>
        <x14:conditionalFormatting xmlns:xm="http://schemas.microsoft.com/office/excel/2006/main">
          <x14:cfRule type="iconSet" priority="28" id="{10F7A580-8701-4FA5-AAF1-832E0E32E379}">
            <x14:iconSet iconSet="3Triangles">
              <x14:cfvo type="percent">
                <xm:f>0</xm:f>
              </x14:cfvo>
              <x14:cfvo type="num">
                <xm:f>1.0000000000000001E-5</xm:f>
              </x14:cfvo>
              <x14:cfvo type="num">
                <xm:f>1.0000000000000001E-5</xm:f>
              </x14:cfvo>
            </x14:iconSet>
          </x14:cfRule>
          <xm:sqref>O15</xm:sqref>
        </x14:conditionalFormatting>
        <x14:conditionalFormatting xmlns:xm="http://schemas.microsoft.com/office/excel/2006/main">
          <x14:cfRule type="iconSet" priority="27" id="{2E5538F5-8E95-4A9C-84D2-4F30236A43BA}">
            <x14:iconSet iconSet="3Triangles">
              <x14:cfvo type="percent">
                <xm:f>0</xm:f>
              </x14:cfvo>
              <x14:cfvo type="num">
                <xm:f>1.0000000000000001E-5</xm:f>
              </x14:cfvo>
              <x14:cfvo type="num">
                <xm:f>1.0000000000000001E-5</xm:f>
              </x14:cfvo>
            </x14:iconSet>
          </x14:cfRule>
          <xm:sqref>M16</xm:sqref>
        </x14:conditionalFormatting>
        <x14:conditionalFormatting xmlns:xm="http://schemas.microsoft.com/office/excel/2006/main">
          <x14:cfRule type="iconSet" priority="26" id="{A6304E1B-BC9C-4ECF-B986-99988F1B76D1}">
            <x14:iconSet iconSet="3Triangles">
              <x14:cfvo type="percent">
                <xm:f>0</xm:f>
              </x14:cfvo>
              <x14:cfvo type="num">
                <xm:f>1.0000000000000001E-5</xm:f>
              </x14:cfvo>
              <x14:cfvo type="num">
                <xm:f>1.0000000000000001E-5</xm:f>
              </x14:cfvo>
            </x14:iconSet>
          </x14:cfRule>
          <xm:sqref>N16</xm:sqref>
        </x14:conditionalFormatting>
        <x14:conditionalFormatting xmlns:xm="http://schemas.microsoft.com/office/excel/2006/main">
          <x14:cfRule type="iconSet" priority="25" id="{DC57FE07-BA21-4333-A6DA-FCF21E24CEEF}">
            <x14:iconSet iconSet="3Triangles">
              <x14:cfvo type="percent">
                <xm:f>0</xm:f>
              </x14:cfvo>
              <x14:cfvo type="num">
                <xm:f>1.0000000000000001E-5</xm:f>
              </x14:cfvo>
              <x14:cfvo type="num">
                <xm:f>1.0000000000000001E-5</xm:f>
              </x14:cfvo>
            </x14:iconSet>
          </x14:cfRule>
          <xm:sqref>O16</xm:sqref>
        </x14:conditionalFormatting>
        <x14:conditionalFormatting xmlns:xm="http://schemas.microsoft.com/office/excel/2006/main">
          <x14:cfRule type="iconSet" priority="12" id="{AFFDC2C0-D0F3-4FB7-BBDE-A6748020C071}">
            <x14:iconSet iconSet="3Triangles">
              <x14:cfvo type="percent">
                <xm:f>0</xm:f>
              </x14:cfvo>
              <x14:cfvo type="num">
                <xm:f>1.0000000000000001E-5</xm:f>
              </x14:cfvo>
              <x14:cfvo type="num">
                <xm:f>1.0000000000000001E-5</xm:f>
              </x14:cfvo>
            </x14:iconSet>
          </x14:cfRule>
          <xm:sqref>M28</xm:sqref>
        </x14:conditionalFormatting>
        <x14:conditionalFormatting xmlns:xm="http://schemas.microsoft.com/office/excel/2006/main">
          <x14:cfRule type="iconSet" priority="11" id="{B402879B-C330-4EF4-B370-854F3AD92A5F}">
            <x14:iconSet iconSet="3Triangles">
              <x14:cfvo type="percent">
                <xm:f>0</xm:f>
              </x14:cfvo>
              <x14:cfvo type="num">
                <xm:f>1.0000000000000001E-5</xm:f>
              </x14:cfvo>
              <x14:cfvo type="num">
                <xm:f>1.0000000000000001E-5</xm:f>
              </x14:cfvo>
            </x14:iconSet>
          </x14:cfRule>
          <xm:sqref>N28</xm:sqref>
        </x14:conditionalFormatting>
        <x14:conditionalFormatting xmlns:xm="http://schemas.microsoft.com/office/excel/2006/main">
          <x14:cfRule type="iconSet" priority="10" id="{DA33463C-E675-4D7F-94F9-CA0A80F014EC}">
            <x14:iconSet iconSet="3Triangles">
              <x14:cfvo type="percent">
                <xm:f>0</xm:f>
              </x14:cfvo>
              <x14:cfvo type="num">
                <xm:f>1.0000000000000001E-5</xm:f>
              </x14:cfvo>
              <x14:cfvo type="num">
                <xm:f>1.0000000000000001E-5</xm:f>
              </x14:cfvo>
            </x14:iconSet>
          </x14:cfRule>
          <xm:sqref>O28</xm:sqref>
        </x14:conditionalFormatting>
        <x14:conditionalFormatting xmlns:xm="http://schemas.microsoft.com/office/excel/2006/main">
          <x14:cfRule type="iconSet" priority="9" id="{70091D91-5F3D-4F59-963D-C5DF0C9CF496}">
            <x14:iconSet iconSet="3Triangles">
              <x14:cfvo type="percent">
                <xm:f>0</xm:f>
              </x14:cfvo>
              <x14:cfvo type="num">
                <xm:f>1.0000000000000001E-5</xm:f>
              </x14:cfvo>
              <x14:cfvo type="num">
                <xm:f>1.0000000000000001E-5</xm:f>
              </x14:cfvo>
            </x14:iconSet>
          </x14:cfRule>
          <xm:sqref>M29</xm:sqref>
        </x14:conditionalFormatting>
        <x14:conditionalFormatting xmlns:xm="http://schemas.microsoft.com/office/excel/2006/main">
          <x14:cfRule type="iconSet" priority="8" id="{EC02A2FA-EA39-4B44-A598-EEE375A1C55C}">
            <x14:iconSet iconSet="3Triangles">
              <x14:cfvo type="percent">
                <xm:f>0</xm:f>
              </x14:cfvo>
              <x14:cfvo type="num">
                <xm:f>1.0000000000000001E-5</xm:f>
              </x14:cfvo>
              <x14:cfvo type="num">
                <xm:f>1.0000000000000001E-5</xm:f>
              </x14:cfvo>
            </x14:iconSet>
          </x14:cfRule>
          <xm:sqref>N29</xm:sqref>
        </x14:conditionalFormatting>
        <x14:conditionalFormatting xmlns:xm="http://schemas.microsoft.com/office/excel/2006/main">
          <x14:cfRule type="iconSet" priority="7" id="{C46C2FF3-0045-4BA3-B16D-07865A609658}">
            <x14:iconSet iconSet="3Triangles">
              <x14:cfvo type="percent">
                <xm:f>0</xm:f>
              </x14:cfvo>
              <x14:cfvo type="num">
                <xm:f>1.0000000000000001E-5</xm:f>
              </x14:cfvo>
              <x14:cfvo type="num">
                <xm:f>1.0000000000000001E-5</xm:f>
              </x14:cfvo>
            </x14:iconSet>
          </x14:cfRule>
          <xm:sqref>O29</xm:sqref>
        </x14:conditionalFormatting>
        <x14:conditionalFormatting xmlns:xm="http://schemas.microsoft.com/office/excel/2006/main">
          <x14:cfRule type="iconSet" priority="6" id="{4C89E9D4-B99B-4915-84FA-ABF070222211}">
            <x14:iconSet iconSet="3Triangles">
              <x14:cfvo type="percent">
                <xm:f>0</xm:f>
              </x14:cfvo>
              <x14:cfvo type="num">
                <xm:f>1.0000000000000001E-5</xm:f>
              </x14:cfvo>
              <x14:cfvo type="num">
                <xm:f>1.0000000000000001E-5</xm:f>
              </x14:cfvo>
            </x14:iconSet>
          </x14:cfRule>
          <xm:sqref>M30</xm:sqref>
        </x14:conditionalFormatting>
        <x14:conditionalFormatting xmlns:xm="http://schemas.microsoft.com/office/excel/2006/main">
          <x14:cfRule type="iconSet" priority="5" id="{9781D288-9589-4125-AD4A-F9EE69094E82}">
            <x14:iconSet iconSet="3Triangles">
              <x14:cfvo type="percent">
                <xm:f>0</xm:f>
              </x14:cfvo>
              <x14:cfvo type="num">
                <xm:f>1.0000000000000001E-5</xm:f>
              </x14:cfvo>
              <x14:cfvo type="num">
                <xm:f>1.0000000000000001E-5</xm:f>
              </x14:cfvo>
            </x14:iconSet>
          </x14:cfRule>
          <xm:sqref>N30</xm:sqref>
        </x14:conditionalFormatting>
        <x14:conditionalFormatting xmlns:xm="http://schemas.microsoft.com/office/excel/2006/main">
          <x14:cfRule type="iconSet" priority="4" id="{1F4681F0-254E-46FC-B81B-2C7A9DB0D42F}">
            <x14:iconSet iconSet="3Triangles">
              <x14:cfvo type="percent">
                <xm:f>0</xm:f>
              </x14:cfvo>
              <x14:cfvo type="num">
                <xm:f>1.0000000000000001E-5</xm:f>
              </x14:cfvo>
              <x14:cfvo type="num">
                <xm:f>1.0000000000000001E-5</xm:f>
              </x14:cfvo>
            </x14:iconSet>
          </x14:cfRule>
          <xm:sqref>O30</xm:sqref>
        </x14:conditionalFormatting>
        <x14:conditionalFormatting xmlns:xm="http://schemas.microsoft.com/office/excel/2006/main">
          <x14:cfRule type="iconSet" priority="3" id="{C15234EA-6BBC-443B-86FA-DCD130D69887}">
            <x14:iconSet iconSet="3Triangles">
              <x14:cfvo type="percent">
                <xm:f>0</xm:f>
              </x14:cfvo>
              <x14:cfvo type="num">
                <xm:f>1.0000000000000001E-5</xm:f>
              </x14:cfvo>
              <x14:cfvo type="num">
                <xm:f>1.0000000000000001E-5</xm:f>
              </x14:cfvo>
            </x14:iconSet>
          </x14:cfRule>
          <xm:sqref>M31</xm:sqref>
        </x14:conditionalFormatting>
        <x14:conditionalFormatting xmlns:xm="http://schemas.microsoft.com/office/excel/2006/main">
          <x14:cfRule type="iconSet" priority="2" id="{9247CDAC-F8F5-49B0-A115-73A1C2D4B1E6}">
            <x14:iconSet iconSet="3Triangles">
              <x14:cfvo type="percent">
                <xm:f>0</xm:f>
              </x14:cfvo>
              <x14:cfvo type="num">
                <xm:f>1.0000000000000001E-5</xm:f>
              </x14:cfvo>
              <x14:cfvo type="num">
                <xm:f>1.0000000000000001E-5</xm:f>
              </x14:cfvo>
            </x14:iconSet>
          </x14:cfRule>
          <xm:sqref>N31</xm:sqref>
        </x14:conditionalFormatting>
        <x14:conditionalFormatting xmlns:xm="http://schemas.microsoft.com/office/excel/2006/main">
          <x14:cfRule type="iconSet" priority="1" id="{DB794E3A-F333-46CB-A256-9A8AEC183D79}">
            <x14:iconSet iconSet="3Triangles">
              <x14:cfvo type="percent">
                <xm:f>0</xm:f>
              </x14:cfvo>
              <x14:cfvo type="num">
                <xm:f>1.0000000000000001E-5</xm:f>
              </x14:cfvo>
              <x14:cfvo type="num">
                <xm:f>1.0000000000000001E-5</xm:f>
              </x14:cfvo>
            </x14:iconSet>
          </x14:cfRule>
          <xm:sqref>O31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1BBE1-357D-4F64-838A-CCA9ACC92758}">
  <sheetPr>
    <tabColor rgb="FF00B050"/>
  </sheetPr>
  <dimension ref="A1:AD29"/>
  <sheetViews>
    <sheetView zoomScaleNormal="100" workbookViewId="0">
      <pane xSplit="1" ySplit="4" topLeftCell="B5" activePane="bottomRight" state="frozen"/>
      <selection activeCell="H43" sqref="H43"/>
      <selection pane="topRight" activeCell="H43" sqref="H43"/>
      <selection pane="bottomLeft" activeCell="H43" sqref="H43"/>
      <selection pane="bottomRight"/>
    </sheetView>
  </sheetViews>
  <sheetFormatPr defaultRowHeight="14.5" x14ac:dyDescent="0.35"/>
  <cols>
    <col min="1" max="1" width="21.90625" style="20" customWidth="1"/>
    <col min="2" max="11" width="12.54296875" style="20" customWidth="1"/>
    <col min="12" max="12" width="11.54296875" style="20" customWidth="1"/>
    <col min="13" max="13" width="13" style="20" customWidth="1"/>
    <col min="14" max="16384" width="8.7265625" style="20"/>
  </cols>
  <sheetData>
    <row r="1" spans="1:30" s="193" customFormat="1" x14ac:dyDescent="0.35">
      <c r="A1" s="528" t="s">
        <v>355</v>
      </c>
    </row>
    <row r="3" spans="1:30" s="3" customFormat="1" ht="38" customHeight="1" x14ac:dyDescent="0.35">
      <c r="A3" s="245"/>
      <c r="B3" s="739" t="s">
        <v>3</v>
      </c>
      <c r="C3" s="740"/>
      <c r="D3" s="742" t="s">
        <v>4</v>
      </c>
      <c r="E3" s="743"/>
      <c r="F3" s="740" t="s">
        <v>283</v>
      </c>
      <c r="G3" s="740"/>
      <c r="H3" s="742" t="s">
        <v>284</v>
      </c>
      <c r="I3" s="742"/>
      <c r="J3" s="739" t="s">
        <v>2</v>
      </c>
      <c r="K3" s="744"/>
      <c r="L3" s="742" t="s">
        <v>85</v>
      </c>
      <c r="M3" s="742"/>
    </row>
    <row r="4" spans="1:30" s="3" customFormat="1" ht="43.5" x14ac:dyDescent="0.35">
      <c r="A4" s="311" t="s">
        <v>127</v>
      </c>
      <c r="B4" s="305" t="s">
        <v>5</v>
      </c>
      <c r="C4" s="306" t="s">
        <v>6</v>
      </c>
      <c r="D4" s="307" t="s">
        <v>5</v>
      </c>
      <c r="E4" s="308" t="s">
        <v>6</v>
      </c>
      <c r="F4" s="304" t="s">
        <v>93</v>
      </c>
      <c r="G4" s="348" t="s">
        <v>219</v>
      </c>
      <c r="H4" s="313" t="s">
        <v>93</v>
      </c>
      <c r="I4" s="306" t="s">
        <v>219</v>
      </c>
      <c r="J4" s="305" t="s">
        <v>5</v>
      </c>
      <c r="K4" s="308" t="s">
        <v>6</v>
      </c>
      <c r="L4" s="309" t="s">
        <v>209</v>
      </c>
      <c r="M4" s="306" t="s">
        <v>210</v>
      </c>
      <c r="N4" s="310"/>
    </row>
    <row r="5" spans="1:30" x14ac:dyDescent="0.35">
      <c r="A5" s="290" t="s">
        <v>7</v>
      </c>
      <c r="B5" s="292">
        <v>250</v>
      </c>
      <c r="C5" s="33">
        <v>1150</v>
      </c>
      <c r="D5" s="33">
        <v>400</v>
      </c>
      <c r="E5" s="297">
        <v>650</v>
      </c>
      <c r="F5" s="295">
        <v>19.230769230769234</v>
      </c>
      <c r="G5" s="216">
        <v>21.100917431192663</v>
      </c>
      <c r="H5" s="216">
        <v>42.105263157894733</v>
      </c>
      <c r="I5" s="301">
        <v>18.30985915492958</v>
      </c>
      <c r="J5" s="292"/>
      <c r="K5" s="297">
        <v>45</v>
      </c>
      <c r="L5" s="295">
        <v>359.99999999999994</v>
      </c>
      <c r="M5" s="216">
        <v>62.5</v>
      </c>
    </row>
    <row r="6" spans="1:30" x14ac:dyDescent="0.35">
      <c r="A6" s="34" t="s">
        <v>8</v>
      </c>
      <c r="B6" s="293">
        <v>400</v>
      </c>
      <c r="C6" s="35">
        <v>1200</v>
      </c>
      <c r="D6" s="35">
        <v>150</v>
      </c>
      <c r="E6" s="298">
        <v>900</v>
      </c>
      <c r="F6" s="218">
        <v>30.76923076923077</v>
      </c>
      <c r="G6" s="218">
        <v>22.018348623853214</v>
      </c>
      <c r="H6" s="217">
        <v>15.789473684210526</v>
      </c>
      <c r="I6" s="302">
        <v>25.352112676056336</v>
      </c>
      <c r="J6" s="293"/>
      <c r="K6" s="298">
        <v>76</v>
      </c>
      <c r="L6" s="218">
        <v>200</v>
      </c>
      <c r="M6" s="218">
        <v>500</v>
      </c>
    </row>
    <row r="7" spans="1:30" x14ac:dyDescent="0.35">
      <c r="A7" s="290" t="s">
        <v>370</v>
      </c>
      <c r="B7" s="292">
        <v>650</v>
      </c>
      <c r="C7" s="33">
        <v>1500</v>
      </c>
      <c r="D7" s="33">
        <v>400</v>
      </c>
      <c r="E7" s="297">
        <v>750</v>
      </c>
      <c r="F7" s="295">
        <v>50</v>
      </c>
      <c r="G7" s="216">
        <v>27.522935779816514</v>
      </c>
      <c r="H7" s="216">
        <v>42.105263157894733</v>
      </c>
      <c r="I7" s="301">
        <v>21.12676056338028</v>
      </c>
      <c r="J7" s="292"/>
      <c r="K7" s="297">
        <v>74</v>
      </c>
      <c r="L7" s="295">
        <v>130.76923076923075</v>
      </c>
      <c r="M7" s="216">
        <v>87.5</v>
      </c>
    </row>
    <row r="8" spans="1:30" x14ac:dyDescent="0.35">
      <c r="A8" s="34" t="s">
        <v>371</v>
      </c>
      <c r="B8" s="293" t="s">
        <v>9</v>
      </c>
      <c r="C8" s="35">
        <v>1600</v>
      </c>
      <c r="D8" s="35" t="s">
        <v>9</v>
      </c>
      <c r="E8" s="298">
        <v>1250</v>
      </c>
      <c r="F8" s="218"/>
      <c r="G8" s="218">
        <v>29.357798165137616</v>
      </c>
      <c r="H8" s="217" t="s">
        <v>9</v>
      </c>
      <c r="I8" s="302">
        <v>35.2112676056338</v>
      </c>
      <c r="J8" s="293"/>
      <c r="K8" s="298">
        <v>76</v>
      </c>
      <c r="L8" s="218">
        <v>0</v>
      </c>
      <c r="M8" s="218">
        <v>0</v>
      </c>
    </row>
    <row r="9" spans="1:30" x14ac:dyDescent="0.35">
      <c r="A9" s="291" t="s">
        <v>10</v>
      </c>
      <c r="B9" s="294">
        <v>1300</v>
      </c>
      <c r="C9" s="101">
        <v>5450</v>
      </c>
      <c r="D9" s="101">
        <v>950</v>
      </c>
      <c r="E9" s="299">
        <v>3550</v>
      </c>
      <c r="F9" s="296"/>
      <c r="G9" s="102"/>
      <c r="H9" s="102"/>
      <c r="I9" s="303"/>
      <c r="J9" s="294">
        <v>43</v>
      </c>
      <c r="K9" s="299">
        <v>102</v>
      </c>
      <c r="L9" s="300">
        <v>319.23076923076923</v>
      </c>
      <c r="M9" s="219">
        <v>273.68421052631578</v>
      </c>
    </row>
    <row r="11" spans="1:30" x14ac:dyDescent="0.35">
      <c r="A11" s="20" t="s">
        <v>175</v>
      </c>
    </row>
    <row r="12" spans="1:30" x14ac:dyDescent="0.35">
      <c r="A12" s="20" t="s">
        <v>204</v>
      </c>
    </row>
    <row r="13" spans="1:30" x14ac:dyDescent="0.35">
      <c r="A13" s="20" t="s">
        <v>340</v>
      </c>
    </row>
    <row r="14" spans="1:30" x14ac:dyDescent="0.35">
      <c r="A14" s="20" t="s">
        <v>339</v>
      </c>
      <c r="N14" s="119"/>
      <c r="O14" s="119"/>
      <c r="P14" s="119"/>
      <c r="Q14" s="119"/>
      <c r="R14" s="119"/>
      <c r="S14" s="119"/>
      <c r="T14" s="119"/>
      <c r="U14" s="119"/>
      <c r="V14" s="119"/>
      <c r="W14" s="119"/>
      <c r="X14" s="119"/>
      <c r="Y14" s="119"/>
      <c r="Z14" s="119"/>
      <c r="AA14" s="119"/>
      <c r="AB14" s="119"/>
      <c r="AC14" s="119"/>
      <c r="AD14" s="119"/>
    </row>
    <row r="15" spans="1:30" x14ac:dyDescent="0.35">
      <c r="A15" s="119" t="s">
        <v>205</v>
      </c>
      <c r="N15" s="119"/>
      <c r="O15" s="119"/>
      <c r="P15" s="119"/>
      <c r="Q15" s="119"/>
      <c r="R15" s="119"/>
      <c r="S15" s="119"/>
      <c r="T15" s="119"/>
      <c r="U15" s="119"/>
      <c r="V15" s="119"/>
      <c r="W15" s="119"/>
      <c r="X15" s="119"/>
      <c r="Y15" s="119"/>
      <c r="Z15" s="119"/>
      <c r="AA15" s="119"/>
      <c r="AB15" s="119"/>
      <c r="AC15" s="119"/>
      <c r="AD15" s="119"/>
    </row>
    <row r="16" spans="1:30" x14ac:dyDescent="0.35">
      <c r="A16" s="119" t="s">
        <v>220</v>
      </c>
      <c r="N16" s="119"/>
      <c r="O16" s="119"/>
      <c r="P16" s="119"/>
      <c r="Q16" s="119"/>
      <c r="R16" s="119"/>
      <c r="S16" s="119"/>
      <c r="T16" s="119"/>
      <c r="U16" s="119"/>
      <c r="V16" s="119"/>
      <c r="W16" s="119"/>
      <c r="X16" s="119"/>
      <c r="Y16" s="119"/>
      <c r="Z16" s="119"/>
      <c r="AA16" s="119"/>
      <c r="AB16" s="119"/>
      <c r="AC16" s="119"/>
      <c r="AD16" s="119"/>
    </row>
    <row r="17" spans="1:30" s="54" customFormat="1" ht="29" customHeight="1" x14ac:dyDescent="0.35">
      <c r="L17" s="20"/>
      <c r="M17" s="20"/>
      <c r="N17" s="166"/>
      <c r="O17" s="166"/>
      <c r="P17" s="119"/>
      <c r="Q17" s="738"/>
      <c r="R17" s="738"/>
      <c r="S17" s="738"/>
      <c r="T17" s="738"/>
      <c r="U17" s="738"/>
      <c r="V17" s="738"/>
      <c r="W17" s="738"/>
      <c r="X17" s="738"/>
      <c r="Y17" s="738"/>
      <c r="Z17" s="738"/>
      <c r="AA17" s="738"/>
      <c r="AB17" s="738"/>
      <c r="AC17" s="166"/>
      <c r="AD17" s="166"/>
    </row>
    <row r="18" spans="1:30" s="3" customFormat="1" x14ac:dyDescent="0.35">
      <c r="A18" s="2" t="s">
        <v>221</v>
      </c>
      <c r="N18" s="310"/>
      <c r="O18" s="310"/>
      <c r="P18" s="119"/>
      <c r="Q18" s="119"/>
      <c r="R18" s="119"/>
      <c r="S18" s="166"/>
      <c r="T18" s="119"/>
      <c r="U18" s="119"/>
      <c r="V18" s="166"/>
      <c r="W18" s="119"/>
      <c r="X18" s="119"/>
      <c r="Y18" s="166"/>
      <c r="Z18" s="119"/>
      <c r="AA18" s="119"/>
      <c r="AB18" s="166"/>
      <c r="AC18" s="310"/>
      <c r="AD18" s="310"/>
    </row>
    <row r="19" spans="1:30" x14ac:dyDescent="0.35">
      <c r="N19" s="119"/>
      <c r="O19" s="119"/>
      <c r="P19" s="119"/>
      <c r="Q19" s="119"/>
      <c r="R19" s="119"/>
      <c r="S19" s="119"/>
      <c r="T19" s="119"/>
      <c r="U19" s="119"/>
      <c r="V19" s="119"/>
      <c r="W19" s="119"/>
      <c r="X19" s="133"/>
      <c r="Y19" s="401"/>
      <c r="Z19" s="119"/>
      <c r="AA19" s="119"/>
      <c r="AB19" s="401"/>
      <c r="AC19" s="119"/>
      <c r="AD19" s="119"/>
    </row>
    <row r="20" spans="1:30" x14ac:dyDescent="0.35">
      <c r="N20" s="119"/>
      <c r="O20" s="119"/>
      <c r="P20" s="168"/>
      <c r="Q20" s="741"/>
      <c r="R20" s="741"/>
      <c r="S20" s="741"/>
      <c r="T20" s="741"/>
      <c r="U20" s="741"/>
      <c r="V20" s="741"/>
      <c r="W20" s="167"/>
      <c r="X20" s="167"/>
      <c r="Y20" s="402"/>
      <c r="Z20" s="167"/>
      <c r="AA20" s="167"/>
      <c r="AB20" s="402"/>
      <c r="AC20" s="119"/>
      <c r="AD20" s="119"/>
    </row>
    <row r="21" spans="1:30" x14ac:dyDescent="0.35">
      <c r="N21" s="119"/>
      <c r="O21" s="119"/>
      <c r="P21" s="119"/>
      <c r="Q21" s="741"/>
      <c r="R21" s="741"/>
      <c r="S21" s="741"/>
      <c r="T21" s="741"/>
      <c r="U21" s="741"/>
      <c r="V21" s="741"/>
      <c r="W21" s="119"/>
      <c r="X21" s="133"/>
      <c r="Y21" s="401"/>
      <c r="Z21" s="119"/>
      <c r="AA21" s="119"/>
      <c r="AB21" s="401"/>
      <c r="AC21" s="119"/>
      <c r="AD21" s="119"/>
    </row>
    <row r="22" spans="1:30" x14ac:dyDescent="0.35">
      <c r="N22" s="119"/>
      <c r="O22" s="119"/>
      <c r="P22" s="168"/>
      <c r="Q22" s="741"/>
      <c r="R22" s="741"/>
      <c r="S22" s="741"/>
      <c r="T22" s="741"/>
      <c r="U22" s="741"/>
      <c r="V22" s="741"/>
      <c r="W22" s="167"/>
      <c r="X22" s="167"/>
      <c r="Y22" s="402"/>
      <c r="Z22" s="167"/>
      <c r="AA22" s="167"/>
      <c r="AB22" s="402"/>
      <c r="AC22" s="119"/>
      <c r="AD22" s="119"/>
    </row>
    <row r="23" spans="1:30" x14ac:dyDescent="0.35">
      <c r="N23" s="119"/>
      <c r="O23" s="119"/>
      <c r="P23" s="119"/>
      <c r="Q23" s="741"/>
      <c r="R23" s="741"/>
      <c r="S23" s="741"/>
      <c r="T23" s="741"/>
      <c r="U23" s="741"/>
      <c r="V23" s="741"/>
      <c r="W23" s="119"/>
      <c r="X23" s="133"/>
      <c r="Y23" s="401"/>
      <c r="Z23" s="119"/>
      <c r="AA23" s="119"/>
      <c r="AB23" s="401"/>
      <c r="AC23" s="119"/>
      <c r="AD23" s="119"/>
    </row>
    <row r="24" spans="1:30" x14ac:dyDescent="0.35">
      <c r="N24" s="119"/>
      <c r="O24" s="119"/>
      <c r="P24" s="168"/>
      <c r="Q24" s="741"/>
      <c r="R24" s="741"/>
      <c r="S24" s="741"/>
      <c r="T24" s="741"/>
      <c r="U24" s="741"/>
      <c r="V24" s="741"/>
      <c r="W24" s="167"/>
      <c r="X24" s="167"/>
      <c r="Y24" s="402"/>
      <c r="Z24" s="167"/>
      <c r="AA24" s="167"/>
      <c r="AB24" s="402"/>
      <c r="AC24" s="119"/>
      <c r="AD24" s="119"/>
    </row>
    <row r="25" spans="1:30" x14ac:dyDescent="0.35">
      <c r="N25" s="119"/>
      <c r="O25" s="119"/>
      <c r="P25" s="119"/>
      <c r="Q25" s="741"/>
      <c r="R25" s="741"/>
      <c r="S25" s="741"/>
      <c r="T25" s="741"/>
      <c r="U25" s="741"/>
      <c r="V25" s="741"/>
      <c r="W25" s="403"/>
      <c r="X25" s="133"/>
      <c r="Y25" s="403"/>
      <c r="Z25" s="403"/>
      <c r="AA25" s="133"/>
      <c r="AB25" s="403"/>
      <c r="AC25" s="119"/>
      <c r="AD25" s="119"/>
    </row>
    <row r="26" spans="1:30" x14ac:dyDescent="0.35">
      <c r="N26" s="119"/>
      <c r="O26" s="119"/>
      <c r="P26" s="168"/>
      <c r="Q26" s="168"/>
      <c r="R26" s="168"/>
      <c r="S26" s="168"/>
      <c r="T26" s="168"/>
      <c r="U26" s="168"/>
      <c r="V26" s="168"/>
      <c r="W26" s="167"/>
      <c r="X26" s="167"/>
      <c r="Y26" s="402"/>
      <c r="Z26" s="167"/>
      <c r="AA26" s="167"/>
      <c r="AB26" s="402"/>
      <c r="AC26" s="119"/>
      <c r="AD26" s="119"/>
    </row>
    <row r="27" spans="1:30" x14ac:dyDescent="0.35">
      <c r="N27" s="119"/>
      <c r="O27" s="119"/>
      <c r="P27" s="135"/>
      <c r="Q27" s="135"/>
      <c r="R27" s="135"/>
      <c r="S27" s="404"/>
      <c r="T27" s="135"/>
      <c r="U27" s="135"/>
      <c r="V27" s="404"/>
      <c r="W27" s="276"/>
      <c r="X27" s="276"/>
      <c r="Y27" s="404"/>
      <c r="Z27" s="135"/>
      <c r="AA27" s="276"/>
      <c r="AB27" s="404"/>
      <c r="AC27" s="119"/>
      <c r="AD27" s="119"/>
    </row>
    <row r="28" spans="1:30" x14ac:dyDescent="0.35">
      <c r="N28" s="119"/>
      <c r="O28" s="119"/>
      <c r="P28" s="119"/>
      <c r="Q28" s="119"/>
      <c r="R28" s="119"/>
      <c r="S28" s="119"/>
      <c r="T28" s="119"/>
      <c r="U28" s="119"/>
      <c r="V28" s="119"/>
      <c r="W28" s="119"/>
      <c r="X28" s="119"/>
      <c r="Y28" s="119"/>
      <c r="Z28" s="119"/>
      <c r="AA28" s="119"/>
      <c r="AB28" s="119"/>
      <c r="AC28" s="119"/>
      <c r="AD28" s="119"/>
    </row>
    <row r="29" spans="1:30" x14ac:dyDescent="0.35">
      <c r="N29" s="119"/>
      <c r="O29" s="119"/>
      <c r="P29" s="119"/>
      <c r="Q29" s="119"/>
      <c r="R29" s="119"/>
      <c r="S29" s="119"/>
      <c r="T29" s="119"/>
      <c r="U29" s="119"/>
      <c r="V29" s="119"/>
      <c r="W29" s="119"/>
      <c r="X29" s="119"/>
      <c r="Y29" s="119"/>
      <c r="Z29" s="119"/>
      <c r="AA29" s="119"/>
      <c r="AB29" s="119"/>
      <c r="AC29" s="119"/>
      <c r="AD29" s="119"/>
    </row>
  </sheetData>
  <mergeCells count="11">
    <mergeCell ref="W17:Y17"/>
    <mergeCell ref="Z17:AB17"/>
    <mergeCell ref="B3:C3"/>
    <mergeCell ref="F3:G3"/>
    <mergeCell ref="Q20:V25"/>
    <mergeCell ref="H3:I3"/>
    <mergeCell ref="L3:M3"/>
    <mergeCell ref="D3:E3"/>
    <mergeCell ref="J3:K3"/>
    <mergeCell ref="Q17:S17"/>
    <mergeCell ref="T17:V17"/>
  </mergeCells>
  <hyperlinks>
    <hyperlink ref="A18" location="Contents!A1" display="Back to index" xr:uid="{5871465B-57D4-4262-9251-705E8D078397}"/>
  </hyperlinks>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432E9-13EE-4351-8F97-C54241AE6C10}">
  <sheetPr>
    <tabColor rgb="FF00B050"/>
    <pageSetUpPr autoPageBreaks="0"/>
  </sheetPr>
  <dimension ref="A1:S29"/>
  <sheetViews>
    <sheetView zoomScaleNormal="100" workbookViewId="0">
      <pane xSplit="1" ySplit="4" topLeftCell="B5" activePane="bottomRight" state="frozen"/>
      <selection pane="topRight"/>
      <selection pane="bottomLeft"/>
      <selection pane="bottomRight"/>
    </sheetView>
  </sheetViews>
  <sheetFormatPr defaultRowHeight="14.5" x14ac:dyDescent="0.35"/>
  <cols>
    <col min="1" max="1" width="34" style="119" customWidth="1"/>
    <col min="2" max="11" width="9.26953125" style="119" customWidth="1"/>
    <col min="12" max="14" width="10.81640625" style="119" customWidth="1"/>
    <col min="15" max="17" width="10.7265625" style="119" customWidth="1"/>
    <col min="18" max="16384" width="8.7265625" style="119"/>
  </cols>
  <sheetData>
    <row r="1" spans="1:19" s="529" customFormat="1" x14ac:dyDescent="0.35">
      <c r="A1" s="135" t="s">
        <v>367</v>
      </c>
    </row>
    <row r="2" spans="1:19" x14ac:dyDescent="0.35">
      <c r="F2" s="166"/>
    </row>
    <row r="3" spans="1:19" s="310" customFormat="1" ht="28" customHeight="1" x14ac:dyDescent="0.35">
      <c r="A3" s="504"/>
      <c r="B3" s="740" t="s">
        <v>162</v>
      </c>
      <c r="C3" s="740"/>
      <c r="D3" s="740"/>
      <c r="E3" s="740"/>
      <c r="F3" s="740"/>
      <c r="G3" s="759" t="s">
        <v>82</v>
      </c>
      <c r="H3" s="742"/>
      <c r="I3" s="742"/>
      <c r="J3" s="742"/>
      <c r="K3" s="742"/>
      <c r="L3" s="739" t="s">
        <v>222</v>
      </c>
      <c r="M3" s="740"/>
      <c r="N3" s="740"/>
      <c r="O3" s="759" t="s">
        <v>244</v>
      </c>
      <c r="P3" s="742"/>
      <c r="Q3" s="742"/>
    </row>
    <row r="4" spans="1:19" ht="29" x14ac:dyDescent="0.35">
      <c r="A4" s="498" t="s">
        <v>68</v>
      </c>
      <c r="B4" s="313" t="s">
        <v>37</v>
      </c>
      <c r="C4" s="313" t="s">
        <v>12</v>
      </c>
      <c r="D4" s="313" t="s">
        <v>13</v>
      </c>
      <c r="E4" s="313" t="s">
        <v>5</v>
      </c>
      <c r="F4" s="313" t="s">
        <v>6</v>
      </c>
      <c r="G4" s="457" t="s">
        <v>86</v>
      </c>
      <c r="H4" s="177" t="s">
        <v>87</v>
      </c>
      <c r="I4" s="177" t="s">
        <v>88</v>
      </c>
      <c r="J4" s="177" t="s">
        <v>89</v>
      </c>
      <c r="K4" s="177" t="s">
        <v>163</v>
      </c>
      <c r="L4" s="457" t="s">
        <v>223</v>
      </c>
      <c r="M4" s="177" t="s">
        <v>224</v>
      </c>
      <c r="N4" s="177" t="s">
        <v>258</v>
      </c>
      <c r="O4" s="457" t="s">
        <v>266</v>
      </c>
      <c r="P4" s="177" t="s">
        <v>234</v>
      </c>
      <c r="Q4" s="177" t="s">
        <v>255</v>
      </c>
      <c r="R4" s="204"/>
      <c r="S4" s="204"/>
    </row>
    <row r="5" spans="1:19" x14ac:dyDescent="0.35">
      <c r="A5" s="195" t="s">
        <v>69</v>
      </c>
      <c r="B5" s="697">
        <v>1085</v>
      </c>
      <c r="C5" s="697">
        <v>1187</v>
      </c>
      <c r="D5" s="697">
        <v>1159</v>
      </c>
      <c r="E5" s="697">
        <v>510</v>
      </c>
      <c r="F5" s="697">
        <v>938</v>
      </c>
      <c r="G5" s="499">
        <v>4.3317972350230418</v>
      </c>
      <c r="H5" s="282">
        <v>2.1061499578770007</v>
      </c>
      <c r="I5" s="282">
        <v>5.0043140638481445</v>
      </c>
      <c r="J5" s="282">
        <v>3.3333333333333335</v>
      </c>
      <c r="K5" s="282" t="s">
        <v>9</v>
      </c>
      <c r="L5" s="104">
        <f>IFERROR(100*(F5/E5-1),"-")</f>
        <v>83.921568627450966</v>
      </c>
      <c r="M5" s="205">
        <f>IFERROR(100*(F5/D5-1),"-")</f>
        <v>-19.068162208800686</v>
      </c>
      <c r="N5" s="205">
        <f>IFERROR(100*(F5/B5-1),"-")</f>
        <v>-13.548387096774196</v>
      </c>
      <c r="O5" s="104" t="str">
        <f>IFERROR(100*(K5-J5),"-")</f>
        <v>-</v>
      </c>
      <c r="P5" s="205" t="str">
        <f>IFERROR(100*(K5-I5),"-")</f>
        <v>-</v>
      </c>
      <c r="Q5" s="205" t="str">
        <f>IFERROR(100*(K5-G5),"-")</f>
        <v>-</v>
      </c>
      <c r="R5" s="202"/>
      <c r="S5" s="202"/>
    </row>
    <row r="6" spans="1:19" x14ac:dyDescent="0.35">
      <c r="A6" s="207" t="s">
        <v>374</v>
      </c>
      <c r="B6" s="698">
        <v>6104</v>
      </c>
      <c r="C6" s="698">
        <v>6111</v>
      </c>
      <c r="D6" s="698">
        <v>6417</v>
      </c>
      <c r="E6" s="698">
        <v>5033</v>
      </c>
      <c r="F6" s="698">
        <v>6540</v>
      </c>
      <c r="G6" s="500">
        <v>1.4252948885976409</v>
      </c>
      <c r="H6" s="283">
        <v>1.9636720667648502</v>
      </c>
      <c r="I6" s="283">
        <v>2.4310425432445069</v>
      </c>
      <c r="J6" s="283">
        <v>1.9670176832902841</v>
      </c>
      <c r="K6" s="283">
        <v>2.7093219041787799</v>
      </c>
      <c r="L6" s="108">
        <f t="shared" ref="L6:L10" si="0">IFERROR(100*(F6/E6-1),"-")</f>
        <v>29.942380290085445</v>
      </c>
      <c r="M6" s="143">
        <f t="shared" ref="M6:M10" si="1">IFERROR(100*(F6/D6-1),"-")</f>
        <v>1.9167835437120084</v>
      </c>
      <c r="N6" s="143">
        <f t="shared" ref="N6:N10" si="2">IFERROR(100*(F6/B6-1),"-")</f>
        <v>7.1428571428571397</v>
      </c>
      <c r="O6" s="108">
        <f>IFERROR((K6-J6),"-")</f>
        <v>0.74230422088849579</v>
      </c>
      <c r="P6" s="143">
        <f>IFERROR((K6-I6),"-")</f>
        <v>0.27827936093427308</v>
      </c>
      <c r="Q6" s="143">
        <f>IFERROR((K6-G6),"-")</f>
        <v>1.2840270155811391</v>
      </c>
      <c r="R6" s="196"/>
      <c r="S6" s="197"/>
    </row>
    <row r="7" spans="1:19" x14ac:dyDescent="0.35">
      <c r="A7" s="195" t="s">
        <v>375</v>
      </c>
      <c r="B7" s="697">
        <v>1339</v>
      </c>
      <c r="C7" s="697">
        <v>1515</v>
      </c>
      <c r="D7" s="697">
        <v>1604</v>
      </c>
      <c r="E7" s="697">
        <v>1074</v>
      </c>
      <c r="F7" s="697">
        <v>1448</v>
      </c>
      <c r="G7" s="499">
        <v>5.3024645257654965</v>
      </c>
      <c r="H7" s="282">
        <v>5.3465346534653468</v>
      </c>
      <c r="I7" s="282">
        <v>7.2942643391521189</v>
      </c>
      <c r="J7" s="282">
        <v>6.0521415270018624</v>
      </c>
      <c r="K7" s="282">
        <v>6.2456627342123525</v>
      </c>
      <c r="L7" s="104">
        <f t="shared" si="0"/>
        <v>34.823091247672245</v>
      </c>
      <c r="M7" s="205">
        <f t="shared" si="1"/>
        <v>-9.7256857855361645</v>
      </c>
      <c r="N7" s="205">
        <f t="shared" si="2"/>
        <v>8.1404032860343598</v>
      </c>
      <c r="O7" s="104">
        <f t="shared" ref="O7:O10" si="3">IFERROR((K7-J7),"-")</f>
        <v>0.19352120721049015</v>
      </c>
      <c r="P7" s="205">
        <f t="shared" ref="P7:P10" si="4">IFERROR((K7-I7),"-")</f>
        <v>-1.0486016049397664</v>
      </c>
      <c r="Q7" s="205">
        <f t="shared" ref="Q7:Q10" si="5">IFERROR((K7-G7),"-")</f>
        <v>0.94319820844685598</v>
      </c>
      <c r="R7" s="199"/>
      <c r="S7" s="200"/>
    </row>
    <row r="8" spans="1:19" x14ac:dyDescent="0.35">
      <c r="A8" s="207" t="s">
        <v>376</v>
      </c>
      <c r="B8" s="698">
        <v>2107</v>
      </c>
      <c r="C8" s="698">
        <v>2331</v>
      </c>
      <c r="D8" s="698">
        <v>2352</v>
      </c>
      <c r="E8" s="698">
        <v>1783</v>
      </c>
      <c r="F8" s="698">
        <v>2798</v>
      </c>
      <c r="G8" s="500">
        <v>34.693877551020407</v>
      </c>
      <c r="H8" s="283">
        <v>31.703131703131703</v>
      </c>
      <c r="I8" s="283">
        <v>36.011904761904759</v>
      </c>
      <c r="J8" s="283">
        <v>38.530566461020747</v>
      </c>
      <c r="K8" s="283">
        <v>37.837837837837839</v>
      </c>
      <c r="L8" s="108">
        <f t="shared" si="0"/>
        <v>56.926528323051031</v>
      </c>
      <c r="M8" s="143">
        <f t="shared" si="1"/>
        <v>18.9625850340136</v>
      </c>
      <c r="N8" s="143">
        <f t="shared" si="2"/>
        <v>32.795443758898912</v>
      </c>
      <c r="O8" s="108">
        <f t="shared" si="3"/>
        <v>-0.69272862318290862</v>
      </c>
      <c r="P8" s="143">
        <f t="shared" si="4"/>
        <v>1.8259330759330794</v>
      </c>
      <c r="Q8" s="143">
        <f t="shared" si="5"/>
        <v>3.1439602868174319</v>
      </c>
      <c r="R8" s="196"/>
      <c r="S8" s="197"/>
    </row>
    <row r="9" spans="1:19" x14ac:dyDescent="0.35">
      <c r="A9" s="209" t="s">
        <v>38</v>
      </c>
      <c r="B9" s="699">
        <v>10635</v>
      </c>
      <c r="C9" s="699">
        <v>11144</v>
      </c>
      <c r="D9" s="699">
        <v>11532</v>
      </c>
      <c r="E9" s="699">
        <v>8400</v>
      </c>
      <c r="F9" s="699">
        <v>11724</v>
      </c>
      <c r="G9" s="501">
        <v>8.8011283497884349</v>
      </c>
      <c r="H9" s="287">
        <v>8.6593682699210337</v>
      </c>
      <c r="I9" s="287">
        <v>10.21505376344086</v>
      </c>
      <c r="J9" s="287">
        <v>10.333333333333334</v>
      </c>
      <c r="K9" s="287">
        <v>11.268931291178232</v>
      </c>
      <c r="L9" s="106">
        <f t="shared" si="0"/>
        <v>39.571428571428569</v>
      </c>
      <c r="M9" s="267">
        <f t="shared" si="1"/>
        <v>1.6649323621227952</v>
      </c>
      <c r="N9" s="267">
        <f t="shared" si="2"/>
        <v>10.239774330042305</v>
      </c>
      <c r="O9" s="106">
        <f t="shared" si="3"/>
        <v>0.93559795784489808</v>
      </c>
      <c r="P9" s="267">
        <f t="shared" si="4"/>
        <v>1.053877527737372</v>
      </c>
      <c r="Q9" s="267">
        <f t="shared" si="5"/>
        <v>2.4678029413897971</v>
      </c>
      <c r="R9" s="199"/>
      <c r="S9" s="200"/>
    </row>
    <row r="10" spans="1:19" x14ac:dyDescent="0.35">
      <c r="A10" s="208" t="s">
        <v>71</v>
      </c>
      <c r="B10" s="700">
        <v>27145</v>
      </c>
      <c r="C10" s="700">
        <v>27270</v>
      </c>
      <c r="D10" s="700">
        <v>27875</v>
      </c>
      <c r="E10" s="700">
        <v>18655</v>
      </c>
      <c r="F10" s="700">
        <v>25401</v>
      </c>
      <c r="G10" s="502">
        <v>38.500644685945844</v>
      </c>
      <c r="H10" s="284">
        <v>38.463513017968467</v>
      </c>
      <c r="I10" s="284">
        <v>40.27264573991031</v>
      </c>
      <c r="J10" s="284">
        <v>39.74805682122755</v>
      </c>
      <c r="K10" s="284">
        <v>38.844022169437849</v>
      </c>
      <c r="L10" s="110">
        <f t="shared" si="0"/>
        <v>36.161886893594207</v>
      </c>
      <c r="M10" s="206">
        <f t="shared" si="1"/>
        <v>-8.8753363228699538</v>
      </c>
      <c r="N10" s="206">
        <f t="shared" si="2"/>
        <v>-6.4247559403205035</v>
      </c>
      <c r="O10" s="110">
        <f t="shared" si="3"/>
        <v>-0.90403465178970066</v>
      </c>
      <c r="P10" s="206">
        <f t="shared" si="4"/>
        <v>-1.4286235704724604</v>
      </c>
      <c r="Q10" s="206">
        <f t="shared" si="5"/>
        <v>0.34337748349200581</v>
      </c>
      <c r="R10" s="196"/>
      <c r="S10" s="197"/>
    </row>
    <row r="11" spans="1:19" x14ac:dyDescent="0.35">
      <c r="A11" s="201"/>
      <c r="B11" s="198"/>
      <c r="C11" s="131"/>
      <c r="D11" s="200"/>
      <c r="E11" s="198"/>
      <c r="F11" s="131"/>
      <c r="G11" s="200"/>
      <c r="H11" s="198"/>
      <c r="I11" s="131"/>
      <c r="J11" s="200"/>
      <c r="K11" s="198"/>
      <c r="L11" s="198"/>
      <c r="M11" s="198"/>
      <c r="N11" s="198"/>
      <c r="O11" s="131"/>
      <c r="P11" s="200"/>
      <c r="Q11" s="198"/>
      <c r="R11" s="131"/>
      <c r="S11" s="200"/>
    </row>
    <row r="12" spans="1:19" s="310" customFormat="1" ht="31" customHeight="1" x14ac:dyDescent="0.35">
      <c r="A12" s="201"/>
      <c r="B12" s="740" t="s">
        <v>162</v>
      </c>
      <c r="C12" s="740"/>
      <c r="D12" s="740"/>
      <c r="E12" s="740"/>
      <c r="F12" s="740"/>
      <c r="G12" s="320"/>
      <c r="H12" s="576"/>
      <c r="I12" s="577"/>
      <c r="J12" s="321"/>
      <c r="K12" s="576"/>
      <c r="L12" s="739" t="s">
        <v>262</v>
      </c>
      <c r="M12" s="740"/>
      <c r="N12" s="740"/>
      <c r="O12" s="578"/>
      <c r="P12" s="321"/>
      <c r="Q12" s="576"/>
      <c r="R12" s="577"/>
      <c r="S12" s="321"/>
    </row>
    <row r="13" spans="1:19" ht="29" x14ac:dyDescent="0.35">
      <c r="A13" s="201"/>
      <c r="B13" s="313" t="s">
        <v>37</v>
      </c>
      <c r="C13" s="313" t="s">
        <v>12</v>
      </c>
      <c r="D13" s="313" t="s">
        <v>13</v>
      </c>
      <c r="E13" s="313" t="s">
        <v>5</v>
      </c>
      <c r="F13" s="313" t="s">
        <v>6</v>
      </c>
      <c r="G13" s="503"/>
      <c r="H13" s="198"/>
      <c r="I13" s="131"/>
      <c r="J13" s="200"/>
      <c r="K13" s="198"/>
      <c r="L13" s="457" t="s">
        <v>266</v>
      </c>
      <c r="M13" s="177" t="s">
        <v>234</v>
      </c>
      <c r="N13" s="177" t="s">
        <v>255</v>
      </c>
      <c r="O13" s="132"/>
      <c r="P13" s="200"/>
      <c r="Q13" s="198"/>
      <c r="R13" s="131"/>
      <c r="S13" s="200"/>
    </row>
    <row r="14" spans="1:19" s="310" customFormat="1" ht="29" x14ac:dyDescent="0.35">
      <c r="A14" s="331" t="s">
        <v>372</v>
      </c>
      <c r="B14" s="332">
        <f>100*(B9/B10)</f>
        <v>39.178485909007179</v>
      </c>
      <c r="C14" s="332">
        <f t="shared" ref="C14:F14" si="6">100*(C9/C10)</f>
        <v>40.86541987532086</v>
      </c>
      <c r="D14" s="332">
        <f t="shared" si="6"/>
        <v>41.370403587443946</v>
      </c>
      <c r="E14" s="332">
        <f t="shared" si="6"/>
        <v>45.028142589118197</v>
      </c>
      <c r="F14" s="332">
        <f t="shared" si="6"/>
        <v>46.155663162867604</v>
      </c>
      <c r="G14" s="734"/>
      <c r="H14" s="735"/>
      <c r="I14" s="735"/>
      <c r="J14" s="735"/>
      <c r="K14" s="735"/>
      <c r="L14" s="736">
        <f>F14-E14</f>
        <v>1.1275205737494076</v>
      </c>
      <c r="M14" s="319">
        <f>F14-D14</f>
        <v>4.7852595754236589</v>
      </c>
      <c r="N14" s="319">
        <f>F14-B14</f>
        <v>6.9771772538604253</v>
      </c>
      <c r="O14" s="736"/>
      <c r="P14" s="319"/>
      <c r="Q14" s="319"/>
      <c r="R14" s="737"/>
      <c r="S14" s="737"/>
    </row>
    <row r="15" spans="1:19" x14ac:dyDescent="0.35">
      <c r="A15" s="139"/>
      <c r="B15" s="144"/>
      <c r="C15" s="144"/>
      <c r="D15" s="198"/>
      <c r="E15" s="144"/>
      <c r="F15" s="144"/>
      <c r="G15" s="198"/>
      <c r="H15" s="144"/>
      <c r="I15" s="144"/>
      <c r="J15" s="198"/>
      <c r="K15" s="144"/>
      <c r="L15" s="144"/>
      <c r="M15" s="144"/>
      <c r="N15" s="144"/>
      <c r="O15" s="144"/>
      <c r="P15" s="198"/>
      <c r="Q15" s="144"/>
      <c r="R15" s="144"/>
      <c r="S15" s="198"/>
    </row>
    <row r="16" spans="1:19" x14ac:dyDescent="0.35">
      <c r="A16" s="122"/>
      <c r="B16" s="144"/>
      <c r="C16" s="144"/>
      <c r="D16" s="198"/>
      <c r="E16" s="144"/>
      <c r="F16" s="144"/>
      <c r="G16" s="198"/>
      <c r="H16" s="144"/>
      <c r="I16" s="144"/>
      <c r="J16" s="198"/>
      <c r="K16" s="144"/>
      <c r="L16" s="144"/>
      <c r="M16" s="144"/>
      <c r="N16" s="144"/>
      <c r="O16" s="144"/>
      <c r="P16" s="198"/>
      <c r="Q16" s="144"/>
      <c r="R16" s="144"/>
      <c r="S16" s="198"/>
    </row>
    <row r="17" spans="1:19" x14ac:dyDescent="0.35">
      <c r="A17" s="119" t="s">
        <v>181</v>
      </c>
    </row>
    <row r="18" spans="1:19" x14ac:dyDescent="0.35">
      <c r="A18" s="119" t="s">
        <v>329</v>
      </c>
    </row>
    <row r="19" spans="1:19" x14ac:dyDescent="0.35">
      <c r="A19" s="193" t="s">
        <v>159</v>
      </c>
      <c r="R19" s="203"/>
      <c r="S19" s="203"/>
    </row>
    <row r="20" spans="1:19" x14ac:dyDescent="0.35">
      <c r="A20" s="657" t="s">
        <v>160</v>
      </c>
    </row>
    <row r="21" spans="1:19" x14ac:dyDescent="0.35">
      <c r="A21" s="119" t="s">
        <v>337</v>
      </c>
    </row>
    <row r="22" spans="1:19" x14ac:dyDescent="0.35">
      <c r="A22" s="119" t="s">
        <v>338</v>
      </c>
    </row>
    <row r="23" spans="1:19" x14ac:dyDescent="0.35">
      <c r="A23" s="2" t="s">
        <v>221</v>
      </c>
    </row>
    <row r="28" spans="1:19" x14ac:dyDescent="0.35">
      <c r="O28" s="143"/>
      <c r="P28" s="143"/>
      <c r="Q28" s="143"/>
    </row>
    <row r="29" spans="1:19" x14ac:dyDescent="0.35">
      <c r="O29" s="206"/>
      <c r="P29" s="206"/>
      <c r="Q29" s="206"/>
    </row>
  </sheetData>
  <mergeCells count="6">
    <mergeCell ref="O3:Q3"/>
    <mergeCell ref="L3:N3"/>
    <mergeCell ref="B3:F3"/>
    <mergeCell ref="G3:K3"/>
    <mergeCell ref="L12:N12"/>
    <mergeCell ref="B12:F12"/>
  </mergeCells>
  <hyperlinks>
    <hyperlink ref="A23" location="Contents!A1" display="Back to index" xr:uid="{A2C92E80-F60D-487E-A9CE-940560A01EC8}"/>
  </hyperlinks>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iconSet" priority="75" id="{88DC06A7-59A3-479C-831D-1B5786995C4D}">
            <x14:iconSet iconSet="3Triangles">
              <x14:cfvo type="percent">
                <xm:f>0</xm:f>
              </x14:cfvo>
              <x14:cfvo type="num">
                <xm:f>1.0000000000000001E-5</xm:f>
              </x14:cfvo>
              <x14:cfvo type="num">
                <xm:f>1.0000000000000001E-5</xm:f>
              </x14:cfvo>
            </x14:iconSet>
          </x14:cfRule>
          <xm:sqref>O5</xm:sqref>
        </x14:conditionalFormatting>
        <x14:conditionalFormatting xmlns:xm="http://schemas.microsoft.com/office/excel/2006/main">
          <x14:cfRule type="iconSet" priority="74" id="{9D675381-0C30-465C-8C38-18AFE3AD80C8}">
            <x14:iconSet iconSet="3Triangles">
              <x14:cfvo type="percent">
                <xm:f>0</xm:f>
              </x14:cfvo>
              <x14:cfvo type="num">
                <xm:f>1.0000000000000001E-5</xm:f>
              </x14:cfvo>
              <x14:cfvo type="num">
                <xm:f>1.0000000000000001E-5</xm:f>
              </x14:cfvo>
            </x14:iconSet>
          </x14:cfRule>
          <xm:sqref>P5</xm:sqref>
        </x14:conditionalFormatting>
        <x14:conditionalFormatting xmlns:xm="http://schemas.microsoft.com/office/excel/2006/main">
          <x14:cfRule type="iconSet" priority="73" id="{31011697-8D24-4A1E-B1F1-0CC33106074F}">
            <x14:iconSet iconSet="3Triangles">
              <x14:cfvo type="percent">
                <xm:f>0</xm:f>
              </x14:cfvo>
              <x14:cfvo type="num">
                <xm:f>1.0000000000000001E-5</xm:f>
              </x14:cfvo>
              <x14:cfvo type="num">
                <xm:f>1.0000000000000001E-5</xm:f>
              </x14:cfvo>
            </x14:iconSet>
          </x14:cfRule>
          <xm:sqref>Q5</xm:sqref>
        </x14:conditionalFormatting>
        <x14:conditionalFormatting xmlns:xm="http://schemas.microsoft.com/office/excel/2006/main">
          <x14:cfRule type="iconSet" priority="57" id="{6F05DEC2-4359-426C-8729-6578AC395425}">
            <x14:iconSet iconSet="3Triangles">
              <x14:cfvo type="percent">
                <xm:f>0</xm:f>
              </x14:cfvo>
              <x14:cfvo type="num">
                <xm:f>1.0000000000000001E-5</xm:f>
              </x14:cfvo>
              <x14:cfvo type="num">
                <xm:f>1.0000000000000001E-5</xm:f>
              </x14:cfvo>
            </x14:iconSet>
          </x14:cfRule>
          <xm:sqref>O28</xm:sqref>
        </x14:conditionalFormatting>
        <x14:conditionalFormatting xmlns:xm="http://schemas.microsoft.com/office/excel/2006/main">
          <x14:cfRule type="iconSet" priority="56" id="{3E770BBD-F454-42D1-9327-14959CD65ECB}">
            <x14:iconSet iconSet="3Triangles">
              <x14:cfvo type="percent">
                <xm:f>0</xm:f>
              </x14:cfvo>
              <x14:cfvo type="num">
                <xm:f>1.0000000000000001E-5</xm:f>
              </x14:cfvo>
              <x14:cfvo type="num">
                <xm:f>1.0000000000000001E-5</xm:f>
              </x14:cfvo>
            </x14:iconSet>
          </x14:cfRule>
          <xm:sqref>P28</xm:sqref>
        </x14:conditionalFormatting>
        <x14:conditionalFormatting xmlns:xm="http://schemas.microsoft.com/office/excel/2006/main">
          <x14:cfRule type="iconSet" priority="55" id="{78014C2A-4EAD-49FA-8613-7BE4EFAC88FA}">
            <x14:iconSet iconSet="3Triangles">
              <x14:cfvo type="percent">
                <xm:f>0</xm:f>
              </x14:cfvo>
              <x14:cfvo type="num">
                <xm:f>1.0000000000000001E-5</xm:f>
              </x14:cfvo>
              <x14:cfvo type="num">
                <xm:f>1.0000000000000001E-5</xm:f>
              </x14:cfvo>
            </x14:iconSet>
          </x14:cfRule>
          <xm:sqref>Q28</xm:sqref>
        </x14:conditionalFormatting>
        <x14:conditionalFormatting xmlns:xm="http://schemas.microsoft.com/office/excel/2006/main">
          <x14:cfRule type="iconSet" priority="54" id="{A8E24A54-49A1-4E23-B0C4-062A15D2F4A4}">
            <x14:iconSet iconSet="3Triangles">
              <x14:cfvo type="percent">
                <xm:f>0</xm:f>
              </x14:cfvo>
              <x14:cfvo type="num">
                <xm:f>1.0000000000000001E-5</xm:f>
              </x14:cfvo>
              <x14:cfvo type="num">
                <xm:f>1.0000000000000001E-5</xm:f>
              </x14:cfvo>
            </x14:iconSet>
          </x14:cfRule>
          <xm:sqref>O29</xm:sqref>
        </x14:conditionalFormatting>
        <x14:conditionalFormatting xmlns:xm="http://schemas.microsoft.com/office/excel/2006/main">
          <x14:cfRule type="iconSet" priority="53" id="{C8C38820-0568-43FC-939B-845ACF33AE9B}">
            <x14:iconSet iconSet="3Triangles">
              <x14:cfvo type="percent">
                <xm:f>0</xm:f>
              </x14:cfvo>
              <x14:cfvo type="num">
                <xm:f>1.0000000000000001E-5</xm:f>
              </x14:cfvo>
              <x14:cfvo type="num">
                <xm:f>1.0000000000000001E-5</xm:f>
              </x14:cfvo>
            </x14:iconSet>
          </x14:cfRule>
          <xm:sqref>P29</xm:sqref>
        </x14:conditionalFormatting>
        <x14:conditionalFormatting xmlns:xm="http://schemas.microsoft.com/office/excel/2006/main">
          <x14:cfRule type="iconSet" priority="52" id="{E219D3CE-37C2-4A21-AEE8-FB9BB5904D7C}">
            <x14:iconSet iconSet="3Triangles">
              <x14:cfvo type="percent">
                <xm:f>0</xm:f>
              </x14:cfvo>
              <x14:cfvo type="num">
                <xm:f>1.0000000000000001E-5</xm:f>
              </x14:cfvo>
              <x14:cfvo type="num">
                <xm:f>1.0000000000000001E-5</xm:f>
              </x14:cfvo>
            </x14:iconSet>
          </x14:cfRule>
          <xm:sqref>Q29</xm:sqref>
        </x14:conditionalFormatting>
        <x14:conditionalFormatting xmlns:xm="http://schemas.microsoft.com/office/excel/2006/main">
          <x14:cfRule type="iconSet" priority="39" id="{156CF715-D87C-4EFF-B61C-2C33119C034B}">
            <x14:iconSet iconSet="3Triangles">
              <x14:cfvo type="percent">
                <xm:f>0</xm:f>
              </x14:cfvo>
              <x14:cfvo type="num">
                <xm:f>1.0000000000000001E-5</xm:f>
              </x14:cfvo>
              <x14:cfvo type="num">
                <xm:f>1.0000000000000001E-5</xm:f>
              </x14:cfvo>
            </x14:iconSet>
          </x14:cfRule>
          <xm:sqref>L5</xm:sqref>
        </x14:conditionalFormatting>
        <x14:conditionalFormatting xmlns:xm="http://schemas.microsoft.com/office/excel/2006/main">
          <x14:cfRule type="iconSet" priority="38" id="{73D62F3C-4B69-4A19-94D0-E6B1F8BC9814}">
            <x14:iconSet iconSet="3Triangles">
              <x14:cfvo type="percent">
                <xm:f>0</xm:f>
              </x14:cfvo>
              <x14:cfvo type="num">
                <xm:f>1.0000000000000001E-5</xm:f>
              </x14:cfvo>
              <x14:cfvo type="num">
                <xm:f>1.0000000000000001E-5</xm:f>
              </x14:cfvo>
            </x14:iconSet>
          </x14:cfRule>
          <xm:sqref>M5</xm:sqref>
        </x14:conditionalFormatting>
        <x14:conditionalFormatting xmlns:xm="http://schemas.microsoft.com/office/excel/2006/main">
          <x14:cfRule type="iconSet" priority="37" id="{8DE09497-BB70-4306-A54B-D7169FAF832F}">
            <x14:iconSet iconSet="3Triangles">
              <x14:cfvo type="percent">
                <xm:f>0</xm:f>
              </x14:cfvo>
              <x14:cfvo type="num">
                <xm:f>1.0000000000000001E-5</xm:f>
              </x14:cfvo>
              <x14:cfvo type="num">
                <xm:f>1.0000000000000001E-5</xm:f>
              </x14:cfvo>
            </x14:iconSet>
          </x14:cfRule>
          <xm:sqref>N5</xm:sqref>
        </x14:conditionalFormatting>
        <x14:conditionalFormatting xmlns:xm="http://schemas.microsoft.com/office/excel/2006/main">
          <x14:cfRule type="iconSet" priority="36" id="{AF569DA0-6D86-4414-ACC9-AD47297C7FC0}">
            <x14:iconSet iconSet="3Triangles">
              <x14:cfvo type="percent">
                <xm:f>0</xm:f>
              </x14:cfvo>
              <x14:cfvo type="num">
                <xm:f>1.0000000000000001E-5</xm:f>
              </x14:cfvo>
              <x14:cfvo type="num">
                <xm:f>1.0000000000000001E-5</xm:f>
              </x14:cfvo>
            </x14:iconSet>
          </x14:cfRule>
          <xm:sqref>L6</xm:sqref>
        </x14:conditionalFormatting>
        <x14:conditionalFormatting xmlns:xm="http://schemas.microsoft.com/office/excel/2006/main">
          <x14:cfRule type="iconSet" priority="35" id="{EE7D082E-F79E-4ED3-A75F-A62FDF8F3619}">
            <x14:iconSet iconSet="3Triangles">
              <x14:cfvo type="percent">
                <xm:f>0</xm:f>
              </x14:cfvo>
              <x14:cfvo type="num">
                <xm:f>1.0000000000000001E-5</xm:f>
              </x14:cfvo>
              <x14:cfvo type="num">
                <xm:f>1.0000000000000001E-5</xm:f>
              </x14:cfvo>
            </x14:iconSet>
          </x14:cfRule>
          <xm:sqref>M6</xm:sqref>
        </x14:conditionalFormatting>
        <x14:conditionalFormatting xmlns:xm="http://schemas.microsoft.com/office/excel/2006/main">
          <x14:cfRule type="iconSet" priority="34" id="{950510E4-05D3-4088-B07C-F3206A892589}">
            <x14:iconSet iconSet="3Triangles">
              <x14:cfvo type="percent">
                <xm:f>0</xm:f>
              </x14:cfvo>
              <x14:cfvo type="num">
                <xm:f>1.0000000000000001E-5</xm:f>
              </x14:cfvo>
              <x14:cfvo type="num">
                <xm:f>1.0000000000000001E-5</xm:f>
              </x14:cfvo>
            </x14:iconSet>
          </x14:cfRule>
          <xm:sqref>N6</xm:sqref>
        </x14:conditionalFormatting>
        <x14:conditionalFormatting xmlns:xm="http://schemas.microsoft.com/office/excel/2006/main">
          <x14:cfRule type="iconSet" priority="33" id="{27790F54-5F1A-461F-AAB2-D17A4087075C}">
            <x14:iconSet iconSet="3Triangles">
              <x14:cfvo type="percent">
                <xm:f>0</xm:f>
              </x14:cfvo>
              <x14:cfvo type="num">
                <xm:f>1.0000000000000001E-5</xm:f>
              </x14:cfvo>
              <x14:cfvo type="num">
                <xm:f>1.0000000000000001E-5</xm:f>
              </x14:cfvo>
            </x14:iconSet>
          </x14:cfRule>
          <xm:sqref>L7</xm:sqref>
        </x14:conditionalFormatting>
        <x14:conditionalFormatting xmlns:xm="http://schemas.microsoft.com/office/excel/2006/main">
          <x14:cfRule type="iconSet" priority="32" id="{DA6DBCA2-C6A8-4735-9594-AD36524ACD2C}">
            <x14:iconSet iconSet="3Triangles">
              <x14:cfvo type="percent">
                <xm:f>0</xm:f>
              </x14:cfvo>
              <x14:cfvo type="num">
                <xm:f>1.0000000000000001E-5</xm:f>
              </x14:cfvo>
              <x14:cfvo type="num">
                <xm:f>1.0000000000000001E-5</xm:f>
              </x14:cfvo>
            </x14:iconSet>
          </x14:cfRule>
          <xm:sqref>M7</xm:sqref>
        </x14:conditionalFormatting>
        <x14:conditionalFormatting xmlns:xm="http://schemas.microsoft.com/office/excel/2006/main">
          <x14:cfRule type="iconSet" priority="31" id="{FDD949B2-42D8-41BE-BFA0-81263D3546A5}">
            <x14:iconSet iconSet="3Triangles">
              <x14:cfvo type="percent">
                <xm:f>0</xm:f>
              </x14:cfvo>
              <x14:cfvo type="num">
                <xm:f>1.0000000000000001E-5</xm:f>
              </x14:cfvo>
              <x14:cfvo type="num">
                <xm:f>1.0000000000000001E-5</xm:f>
              </x14:cfvo>
            </x14:iconSet>
          </x14:cfRule>
          <xm:sqref>N7</xm:sqref>
        </x14:conditionalFormatting>
        <x14:conditionalFormatting xmlns:xm="http://schemas.microsoft.com/office/excel/2006/main">
          <x14:cfRule type="iconSet" priority="30" id="{5681B057-5445-43B4-B565-4BA3B876C14B}">
            <x14:iconSet iconSet="3Triangles">
              <x14:cfvo type="percent">
                <xm:f>0</xm:f>
              </x14:cfvo>
              <x14:cfvo type="num">
                <xm:f>1.0000000000000001E-5</xm:f>
              </x14:cfvo>
              <x14:cfvo type="num">
                <xm:f>1.0000000000000001E-5</xm:f>
              </x14:cfvo>
            </x14:iconSet>
          </x14:cfRule>
          <xm:sqref>L9</xm:sqref>
        </x14:conditionalFormatting>
        <x14:conditionalFormatting xmlns:xm="http://schemas.microsoft.com/office/excel/2006/main">
          <x14:cfRule type="iconSet" priority="29" id="{BE5F0119-5F90-440A-BA22-28DADABC18AD}">
            <x14:iconSet iconSet="3Triangles">
              <x14:cfvo type="percent">
                <xm:f>0</xm:f>
              </x14:cfvo>
              <x14:cfvo type="num">
                <xm:f>1.0000000000000001E-5</xm:f>
              </x14:cfvo>
              <x14:cfvo type="num">
                <xm:f>1.0000000000000001E-5</xm:f>
              </x14:cfvo>
            </x14:iconSet>
          </x14:cfRule>
          <xm:sqref>M9</xm:sqref>
        </x14:conditionalFormatting>
        <x14:conditionalFormatting xmlns:xm="http://schemas.microsoft.com/office/excel/2006/main">
          <x14:cfRule type="iconSet" priority="28" id="{1C774317-CA8B-46EC-B787-DBC34A6146B6}">
            <x14:iconSet iconSet="3Triangles">
              <x14:cfvo type="percent">
                <xm:f>0</xm:f>
              </x14:cfvo>
              <x14:cfvo type="num">
                <xm:f>1.0000000000000001E-5</xm:f>
              </x14:cfvo>
              <x14:cfvo type="num">
                <xm:f>1.0000000000000001E-5</xm:f>
              </x14:cfvo>
            </x14:iconSet>
          </x14:cfRule>
          <xm:sqref>N9</xm:sqref>
        </x14:conditionalFormatting>
        <x14:conditionalFormatting xmlns:xm="http://schemas.microsoft.com/office/excel/2006/main">
          <x14:cfRule type="iconSet" priority="27" id="{FBE26F9A-4BD0-4FC2-BFD9-2228862EC35A}">
            <x14:iconSet iconSet="3Triangles">
              <x14:cfvo type="percent">
                <xm:f>0</xm:f>
              </x14:cfvo>
              <x14:cfvo type="num">
                <xm:f>1.0000000000000001E-5</xm:f>
              </x14:cfvo>
              <x14:cfvo type="num">
                <xm:f>1.0000000000000001E-5</xm:f>
              </x14:cfvo>
            </x14:iconSet>
          </x14:cfRule>
          <xm:sqref>L8</xm:sqref>
        </x14:conditionalFormatting>
        <x14:conditionalFormatting xmlns:xm="http://schemas.microsoft.com/office/excel/2006/main">
          <x14:cfRule type="iconSet" priority="26" id="{A5C0EB0A-F13E-4BB4-8F70-D947A4E9A22C}">
            <x14:iconSet iconSet="3Triangles">
              <x14:cfvo type="percent">
                <xm:f>0</xm:f>
              </x14:cfvo>
              <x14:cfvo type="num">
                <xm:f>1.0000000000000001E-5</xm:f>
              </x14:cfvo>
              <x14:cfvo type="num">
                <xm:f>1.0000000000000001E-5</xm:f>
              </x14:cfvo>
            </x14:iconSet>
          </x14:cfRule>
          <xm:sqref>M8</xm:sqref>
        </x14:conditionalFormatting>
        <x14:conditionalFormatting xmlns:xm="http://schemas.microsoft.com/office/excel/2006/main">
          <x14:cfRule type="iconSet" priority="25" id="{3C7D95C1-3C25-481E-ACE9-6A8F837A2EF9}">
            <x14:iconSet iconSet="3Triangles">
              <x14:cfvo type="percent">
                <xm:f>0</xm:f>
              </x14:cfvo>
              <x14:cfvo type="num">
                <xm:f>1.0000000000000001E-5</xm:f>
              </x14:cfvo>
              <x14:cfvo type="num">
                <xm:f>1.0000000000000001E-5</xm:f>
              </x14:cfvo>
            </x14:iconSet>
          </x14:cfRule>
          <xm:sqref>N8</xm:sqref>
        </x14:conditionalFormatting>
        <x14:conditionalFormatting xmlns:xm="http://schemas.microsoft.com/office/excel/2006/main">
          <x14:cfRule type="iconSet" priority="24" id="{977DE9D6-E1BF-447C-95D6-9233D2C158EA}">
            <x14:iconSet iconSet="3Triangles">
              <x14:cfvo type="percent">
                <xm:f>0</xm:f>
              </x14:cfvo>
              <x14:cfvo type="num">
                <xm:f>1.0000000000000001E-5</xm:f>
              </x14:cfvo>
              <x14:cfvo type="num">
                <xm:f>1.0000000000000001E-5</xm:f>
              </x14:cfvo>
            </x14:iconSet>
          </x14:cfRule>
          <xm:sqref>L10</xm:sqref>
        </x14:conditionalFormatting>
        <x14:conditionalFormatting xmlns:xm="http://schemas.microsoft.com/office/excel/2006/main">
          <x14:cfRule type="iconSet" priority="23" id="{95A91ED3-912B-4468-BAC4-DE9674D1B1F1}">
            <x14:iconSet iconSet="3Triangles">
              <x14:cfvo type="percent">
                <xm:f>0</xm:f>
              </x14:cfvo>
              <x14:cfvo type="num">
                <xm:f>1.0000000000000001E-5</xm:f>
              </x14:cfvo>
              <x14:cfvo type="num">
                <xm:f>1.0000000000000001E-5</xm:f>
              </x14:cfvo>
            </x14:iconSet>
          </x14:cfRule>
          <xm:sqref>M10</xm:sqref>
        </x14:conditionalFormatting>
        <x14:conditionalFormatting xmlns:xm="http://schemas.microsoft.com/office/excel/2006/main">
          <x14:cfRule type="iconSet" priority="22" id="{655F153C-D6BB-47EB-86CB-013FC3ABC12A}">
            <x14:iconSet iconSet="3Triangles">
              <x14:cfvo type="percent">
                <xm:f>0</xm:f>
              </x14:cfvo>
              <x14:cfvo type="num">
                <xm:f>1.0000000000000001E-5</xm:f>
              </x14:cfvo>
              <x14:cfvo type="num">
                <xm:f>1.0000000000000001E-5</xm:f>
              </x14:cfvo>
            </x14:iconSet>
          </x14:cfRule>
          <xm:sqref>N10</xm:sqref>
        </x14:conditionalFormatting>
        <x14:conditionalFormatting xmlns:xm="http://schemas.microsoft.com/office/excel/2006/main">
          <x14:cfRule type="iconSet" priority="21" id="{3E9671E7-78F1-46E3-ACFF-840EBE811E2B}">
            <x14:iconSet iconSet="3Triangles">
              <x14:cfvo type="percent">
                <xm:f>0</xm:f>
              </x14:cfvo>
              <x14:cfvo type="num">
                <xm:f>1.0000000000000001E-5</xm:f>
              </x14:cfvo>
              <x14:cfvo type="num">
                <xm:f>1.0000000000000001E-5</xm:f>
              </x14:cfvo>
            </x14:iconSet>
          </x14:cfRule>
          <xm:sqref>O14</xm:sqref>
        </x14:conditionalFormatting>
        <x14:conditionalFormatting xmlns:xm="http://schemas.microsoft.com/office/excel/2006/main">
          <x14:cfRule type="iconSet" priority="20" id="{56DA1DBC-6399-4E94-84A0-947485030CCD}">
            <x14:iconSet iconSet="3Triangles">
              <x14:cfvo type="percent">
                <xm:f>0</xm:f>
              </x14:cfvo>
              <x14:cfvo type="num">
                <xm:f>1.0000000000000001E-5</xm:f>
              </x14:cfvo>
              <x14:cfvo type="num">
                <xm:f>1.0000000000000001E-5</xm:f>
              </x14:cfvo>
            </x14:iconSet>
          </x14:cfRule>
          <xm:sqref>P14</xm:sqref>
        </x14:conditionalFormatting>
        <x14:conditionalFormatting xmlns:xm="http://schemas.microsoft.com/office/excel/2006/main">
          <x14:cfRule type="iconSet" priority="19" id="{DA1281FB-B92E-4B87-B18D-3A1F39DF3343}">
            <x14:iconSet iconSet="3Triangles">
              <x14:cfvo type="percent">
                <xm:f>0</xm:f>
              </x14:cfvo>
              <x14:cfvo type="num">
                <xm:f>1.0000000000000001E-5</xm:f>
              </x14:cfvo>
              <x14:cfvo type="num">
                <xm:f>1.0000000000000001E-5</xm:f>
              </x14:cfvo>
            </x14:iconSet>
          </x14:cfRule>
          <xm:sqref>Q14</xm:sqref>
        </x14:conditionalFormatting>
        <x14:conditionalFormatting xmlns:xm="http://schemas.microsoft.com/office/excel/2006/main">
          <x14:cfRule type="iconSet" priority="18" id="{151144E9-E9CC-4CDC-B140-63D36FFD904E}">
            <x14:iconSet iconSet="3Triangles">
              <x14:cfvo type="percent">
                <xm:f>0</xm:f>
              </x14:cfvo>
              <x14:cfvo type="num">
                <xm:f>1.0000000000000001E-5</xm:f>
              </x14:cfvo>
              <x14:cfvo type="num">
                <xm:f>1.0000000000000001E-5</xm:f>
              </x14:cfvo>
            </x14:iconSet>
          </x14:cfRule>
          <xm:sqref>L14</xm:sqref>
        </x14:conditionalFormatting>
        <x14:conditionalFormatting xmlns:xm="http://schemas.microsoft.com/office/excel/2006/main">
          <x14:cfRule type="iconSet" priority="17" id="{FFFA7944-C2F3-4008-A5CE-B81F0C784A66}">
            <x14:iconSet iconSet="3Triangles">
              <x14:cfvo type="percent">
                <xm:f>0</xm:f>
              </x14:cfvo>
              <x14:cfvo type="num">
                <xm:f>1.0000000000000001E-5</xm:f>
              </x14:cfvo>
              <x14:cfvo type="num">
                <xm:f>1.0000000000000001E-5</xm:f>
              </x14:cfvo>
            </x14:iconSet>
          </x14:cfRule>
          <xm:sqref>M14</xm:sqref>
        </x14:conditionalFormatting>
        <x14:conditionalFormatting xmlns:xm="http://schemas.microsoft.com/office/excel/2006/main">
          <x14:cfRule type="iconSet" priority="16" id="{4D0B884D-87E5-4388-B624-4EA98F32ABD6}">
            <x14:iconSet iconSet="3Triangles">
              <x14:cfvo type="percent">
                <xm:f>0</xm:f>
              </x14:cfvo>
              <x14:cfvo type="num">
                <xm:f>1.0000000000000001E-5</xm:f>
              </x14:cfvo>
              <x14:cfvo type="num">
                <xm:f>1.0000000000000001E-5</xm:f>
              </x14:cfvo>
            </x14:iconSet>
          </x14:cfRule>
          <xm:sqref>N14</xm:sqref>
        </x14:conditionalFormatting>
        <x14:conditionalFormatting xmlns:xm="http://schemas.microsoft.com/office/excel/2006/main">
          <x14:cfRule type="iconSet" priority="15" id="{D703040C-D22D-4E83-9E1A-BBB287C4EF72}">
            <x14:iconSet iconSet="3Triangles">
              <x14:cfvo type="percent">
                <xm:f>0</xm:f>
              </x14:cfvo>
              <x14:cfvo type="num">
                <xm:f>1.0000000000000001E-5</xm:f>
              </x14:cfvo>
              <x14:cfvo type="num">
                <xm:f>1.0000000000000001E-5</xm:f>
              </x14:cfvo>
            </x14:iconSet>
          </x14:cfRule>
          <xm:sqref>O6</xm:sqref>
        </x14:conditionalFormatting>
        <x14:conditionalFormatting xmlns:xm="http://schemas.microsoft.com/office/excel/2006/main">
          <x14:cfRule type="iconSet" priority="14" id="{D6C18BB2-39C7-4E2B-A4DA-0717FF50B652}">
            <x14:iconSet iconSet="3Triangles">
              <x14:cfvo type="percent">
                <xm:f>0</xm:f>
              </x14:cfvo>
              <x14:cfvo type="num">
                <xm:f>1.0000000000000001E-5</xm:f>
              </x14:cfvo>
              <x14:cfvo type="num">
                <xm:f>1.0000000000000001E-5</xm:f>
              </x14:cfvo>
            </x14:iconSet>
          </x14:cfRule>
          <xm:sqref>O7</xm:sqref>
        </x14:conditionalFormatting>
        <x14:conditionalFormatting xmlns:xm="http://schemas.microsoft.com/office/excel/2006/main">
          <x14:cfRule type="iconSet" priority="13" id="{622F40EA-5126-4302-A345-BB589E7D8D40}">
            <x14:iconSet iconSet="3Triangles">
              <x14:cfvo type="percent">
                <xm:f>0</xm:f>
              </x14:cfvo>
              <x14:cfvo type="num">
                <xm:f>1.0000000000000001E-5</xm:f>
              </x14:cfvo>
              <x14:cfvo type="num">
                <xm:f>1.0000000000000001E-5</xm:f>
              </x14:cfvo>
            </x14:iconSet>
          </x14:cfRule>
          <xm:sqref>O9</xm:sqref>
        </x14:conditionalFormatting>
        <x14:conditionalFormatting xmlns:xm="http://schemas.microsoft.com/office/excel/2006/main">
          <x14:cfRule type="iconSet" priority="12" id="{403C6A43-57F8-467D-A2FB-78E6968FFF2E}">
            <x14:iconSet iconSet="3Triangles">
              <x14:cfvo type="percent">
                <xm:f>0</xm:f>
              </x14:cfvo>
              <x14:cfvo type="num">
                <xm:f>1.0000000000000001E-5</xm:f>
              </x14:cfvo>
              <x14:cfvo type="num">
                <xm:f>1.0000000000000001E-5</xm:f>
              </x14:cfvo>
            </x14:iconSet>
          </x14:cfRule>
          <xm:sqref>O8</xm:sqref>
        </x14:conditionalFormatting>
        <x14:conditionalFormatting xmlns:xm="http://schemas.microsoft.com/office/excel/2006/main">
          <x14:cfRule type="iconSet" priority="11" id="{BECECEA5-D85F-4313-B390-C8721F8A8DE6}">
            <x14:iconSet iconSet="3Triangles">
              <x14:cfvo type="percent">
                <xm:f>0</xm:f>
              </x14:cfvo>
              <x14:cfvo type="num">
                <xm:f>1.0000000000000001E-5</xm:f>
              </x14:cfvo>
              <x14:cfvo type="num">
                <xm:f>1.0000000000000001E-5</xm:f>
              </x14:cfvo>
            </x14:iconSet>
          </x14:cfRule>
          <xm:sqref>O10</xm:sqref>
        </x14:conditionalFormatting>
        <x14:conditionalFormatting xmlns:xm="http://schemas.microsoft.com/office/excel/2006/main">
          <x14:cfRule type="iconSet" priority="10" id="{19717AFC-F9CA-48D8-B755-009C3ECDF877}">
            <x14:iconSet iconSet="3Triangles">
              <x14:cfvo type="percent">
                <xm:f>0</xm:f>
              </x14:cfvo>
              <x14:cfvo type="num">
                <xm:f>1.0000000000000001E-5</xm:f>
              </x14:cfvo>
              <x14:cfvo type="num">
                <xm:f>1.0000000000000001E-5</xm:f>
              </x14:cfvo>
            </x14:iconSet>
          </x14:cfRule>
          <xm:sqref>P6</xm:sqref>
        </x14:conditionalFormatting>
        <x14:conditionalFormatting xmlns:xm="http://schemas.microsoft.com/office/excel/2006/main">
          <x14:cfRule type="iconSet" priority="9" id="{49249588-5121-4D4A-9CD8-7FC017E41187}">
            <x14:iconSet iconSet="3Triangles">
              <x14:cfvo type="percent">
                <xm:f>0</xm:f>
              </x14:cfvo>
              <x14:cfvo type="num">
                <xm:f>1.0000000000000001E-5</xm:f>
              </x14:cfvo>
              <x14:cfvo type="num">
                <xm:f>1.0000000000000001E-5</xm:f>
              </x14:cfvo>
            </x14:iconSet>
          </x14:cfRule>
          <xm:sqref>P7</xm:sqref>
        </x14:conditionalFormatting>
        <x14:conditionalFormatting xmlns:xm="http://schemas.microsoft.com/office/excel/2006/main">
          <x14:cfRule type="iconSet" priority="8" id="{64B6B4EA-CCA0-41BF-B231-81C90E0984D6}">
            <x14:iconSet iconSet="3Triangles">
              <x14:cfvo type="percent">
                <xm:f>0</xm:f>
              </x14:cfvo>
              <x14:cfvo type="num">
                <xm:f>1.0000000000000001E-5</xm:f>
              </x14:cfvo>
              <x14:cfvo type="num">
                <xm:f>1.0000000000000001E-5</xm:f>
              </x14:cfvo>
            </x14:iconSet>
          </x14:cfRule>
          <xm:sqref>P9</xm:sqref>
        </x14:conditionalFormatting>
        <x14:conditionalFormatting xmlns:xm="http://schemas.microsoft.com/office/excel/2006/main">
          <x14:cfRule type="iconSet" priority="7" id="{F621F22F-7D46-450B-B42D-B6D14F68C2C6}">
            <x14:iconSet iconSet="3Triangles">
              <x14:cfvo type="percent">
                <xm:f>0</xm:f>
              </x14:cfvo>
              <x14:cfvo type="num">
                <xm:f>1.0000000000000001E-5</xm:f>
              </x14:cfvo>
              <x14:cfvo type="num">
                <xm:f>1.0000000000000001E-5</xm:f>
              </x14:cfvo>
            </x14:iconSet>
          </x14:cfRule>
          <xm:sqref>P8</xm:sqref>
        </x14:conditionalFormatting>
        <x14:conditionalFormatting xmlns:xm="http://schemas.microsoft.com/office/excel/2006/main">
          <x14:cfRule type="iconSet" priority="6" id="{20D61914-41BE-436E-8273-BCE33C7F36BD}">
            <x14:iconSet iconSet="3Triangles">
              <x14:cfvo type="percent">
                <xm:f>0</xm:f>
              </x14:cfvo>
              <x14:cfvo type="num">
                <xm:f>1.0000000000000001E-5</xm:f>
              </x14:cfvo>
              <x14:cfvo type="num">
                <xm:f>1.0000000000000001E-5</xm:f>
              </x14:cfvo>
            </x14:iconSet>
          </x14:cfRule>
          <xm:sqref>P10</xm:sqref>
        </x14:conditionalFormatting>
        <x14:conditionalFormatting xmlns:xm="http://schemas.microsoft.com/office/excel/2006/main">
          <x14:cfRule type="iconSet" priority="5" id="{54DB3B2C-D302-4AC1-9FF3-4ECF56469856}">
            <x14:iconSet iconSet="3Triangles">
              <x14:cfvo type="percent">
                <xm:f>0</xm:f>
              </x14:cfvo>
              <x14:cfvo type="num">
                <xm:f>1.0000000000000001E-5</xm:f>
              </x14:cfvo>
              <x14:cfvo type="num">
                <xm:f>1.0000000000000001E-5</xm:f>
              </x14:cfvo>
            </x14:iconSet>
          </x14:cfRule>
          <xm:sqref>Q6</xm:sqref>
        </x14:conditionalFormatting>
        <x14:conditionalFormatting xmlns:xm="http://schemas.microsoft.com/office/excel/2006/main">
          <x14:cfRule type="iconSet" priority="4" id="{2D184E7A-15CF-4BAF-8753-A53124C4D3FD}">
            <x14:iconSet iconSet="3Triangles">
              <x14:cfvo type="percent">
                <xm:f>0</xm:f>
              </x14:cfvo>
              <x14:cfvo type="num">
                <xm:f>1.0000000000000001E-5</xm:f>
              </x14:cfvo>
              <x14:cfvo type="num">
                <xm:f>1.0000000000000001E-5</xm:f>
              </x14:cfvo>
            </x14:iconSet>
          </x14:cfRule>
          <xm:sqref>Q7</xm:sqref>
        </x14:conditionalFormatting>
        <x14:conditionalFormatting xmlns:xm="http://schemas.microsoft.com/office/excel/2006/main">
          <x14:cfRule type="iconSet" priority="3" id="{5B6D1DD0-A926-4C81-9E31-E5008F66AA9A}">
            <x14:iconSet iconSet="3Triangles">
              <x14:cfvo type="percent">
                <xm:f>0</xm:f>
              </x14:cfvo>
              <x14:cfvo type="num">
                <xm:f>1.0000000000000001E-5</xm:f>
              </x14:cfvo>
              <x14:cfvo type="num">
                <xm:f>1.0000000000000001E-5</xm:f>
              </x14:cfvo>
            </x14:iconSet>
          </x14:cfRule>
          <xm:sqref>Q9</xm:sqref>
        </x14:conditionalFormatting>
        <x14:conditionalFormatting xmlns:xm="http://schemas.microsoft.com/office/excel/2006/main">
          <x14:cfRule type="iconSet" priority="2" id="{799470D1-7966-4914-AE89-A8FAD226AC26}">
            <x14:iconSet iconSet="3Triangles">
              <x14:cfvo type="percent">
                <xm:f>0</xm:f>
              </x14:cfvo>
              <x14:cfvo type="num">
                <xm:f>1.0000000000000001E-5</xm:f>
              </x14:cfvo>
              <x14:cfvo type="num">
                <xm:f>1.0000000000000001E-5</xm:f>
              </x14:cfvo>
            </x14:iconSet>
          </x14:cfRule>
          <xm:sqref>Q8</xm:sqref>
        </x14:conditionalFormatting>
        <x14:conditionalFormatting xmlns:xm="http://schemas.microsoft.com/office/excel/2006/main">
          <x14:cfRule type="iconSet" priority="1" id="{26A8836A-E2FC-4481-932C-0C68464A1CDC}">
            <x14:iconSet iconSet="3Triangles">
              <x14:cfvo type="percent">
                <xm:f>0</xm:f>
              </x14:cfvo>
              <x14:cfvo type="num">
                <xm:f>1.0000000000000001E-5</xm:f>
              </x14:cfvo>
              <x14:cfvo type="num">
                <xm:f>1.0000000000000001E-5</xm:f>
              </x14:cfvo>
            </x14:iconSet>
          </x14:cfRule>
          <xm:sqref>Q10</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6ADF3-5B7E-4C0C-BB0E-D645214803AF}">
  <sheetPr>
    <tabColor rgb="FF00B050"/>
  </sheetPr>
  <dimension ref="A1:AJ50"/>
  <sheetViews>
    <sheetView zoomScaleNormal="100" workbookViewId="0">
      <pane xSplit="1" ySplit="5" topLeftCell="B6" activePane="bottomRight" state="frozen"/>
      <selection pane="topRight"/>
      <selection pane="bottomLeft"/>
      <selection pane="bottomRight" activeCell="A2" sqref="A2"/>
    </sheetView>
  </sheetViews>
  <sheetFormatPr defaultColWidth="8.81640625" defaultRowHeight="14.5" x14ac:dyDescent="0.35"/>
  <cols>
    <col min="1" max="1" width="53.7265625" style="20" customWidth="1"/>
    <col min="2" max="14" width="10.6328125" style="20" customWidth="1"/>
    <col min="15" max="15" width="11.1796875" style="119" customWidth="1"/>
    <col min="16" max="23" width="13.08984375" style="20" customWidth="1"/>
    <col min="24" max="24" width="13.36328125" style="20" customWidth="1"/>
    <col min="25" max="16384" width="8.81640625" style="20"/>
  </cols>
  <sheetData>
    <row r="1" spans="1:22" s="193" customFormat="1" x14ac:dyDescent="0.35">
      <c r="A1" s="19" t="s">
        <v>202</v>
      </c>
      <c r="O1" s="529"/>
    </row>
    <row r="2" spans="1:22" x14ac:dyDescent="0.35">
      <c r="A2" s="29"/>
    </row>
    <row r="3" spans="1:22" x14ac:dyDescent="0.35">
      <c r="A3" s="173"/>
      <c r="B3" s="785"/>
      <c r="C3" s="785"/>
      <c r="D3" s="785"/>
      <c r="E3" s="785"/>
      <c r="F3" s="785"/>
      <c r="G3" s="785"/>
      <c r="H3" s="785"/>
      <c r="I3" s="785"/>
      <c r="J3" s="785"/>
      <c r="K3" s="785"/>
      <c r="L3" s="785"/>
      <c r="M3" s="785"/>
      <c r="N3" s="785"/>
      <c r="S3" s="174"/>
      <c r="T3" s="174"/>
      <c r="U3" s="174"/>
      <c r="V3" s="174"/>
    </row>
    <row r="4" spans="1:22" ht="14.5" customHeight="1" x14ac:dyDescent="0.35">
      <c r="A4" s="175"/>
      <c r="B4" s="786" t="s">
        <v>130</v>
      </c>
      <c r="C4" s="787"/>
      <c r="D4" s="787"/>
      <c r="E4" s="787"/>
      <c r="F4" s="787"/>
      <c r="G4" s="787"/>
      <c r="H4" s="787"/>
      <c r="I4" s="783" t="s">
        <v>82</v>
      </c>
      <c r="J4" s="784"/>
      <c r="K4" s="784"/>
      <c r="L4" s="784"/>
      <c r="M4" s="784"/>
      <c r="N4" s="784"/>
    </row>
    <row r="5" spans="1:22" s="3" customFormat="1" ht="29" x14ac:dyDescent="0.35">
      <c r="A5" s="552" t="s">
        <v>131</v>
      </c>
      <c r="B5" s="312" t="s">
        <v>241</v>
      </c>
      <c r="C5" s="348" t="s">
        <v>36</v>
      </c>
      <c r="D5" s="348" t="s">
        <v>37</v>
      </c>
      <c r="E5" s="348" t="s">
        <v>12</v>
      </c>
      <c r="F5" s="313" t="s">
        <v>13</v>
      </c>
      <c r="G5" s="313" t="s">
        <v>5</v>
      </c>
      <c r="H5" s="313" t="s">
        <v>6</v>
      </c>
      <c r="I5" s="312" t="s">
        <v>288</v>
      </c>
      <c r="J5" s="313" t="s">
        <v>279</v>
      </c>
      <c r="K5" s="591" t="s">
        <v>268</v>
      </c>
      <c r="L5" s="348" t="s">
        <v>269</v>
      </c>
      <c r="M5" s="349" t="s">
        <v>270</v>
      </c>
      <c r="N5" s="348" t="s">
        <v>271</v>
      </c>
      <c r="O5" s="348" t="s">
        <v>163</v>
      </c>
    </row>
    <row r="6" spans="1:22" x14ac:dyDescent="0.35">
      <c r="A6" s="32" t="s">
        <v>69</v>
      </c>
      <c r="B6" s="664">
        <v>1165</v>
      </c>
      <c r="C6" s="665">
        <v>1099</v>
      </c>
      <c r="D6" s="665">
        <v>1035</v>
      </c>
      <c r="E6" s="665">
        <v>1151</v>
      </c>
      <c r="F6" s="665">
        <v>1123</v>
      </c>
      <c r="G6" s="666">
        <v>503</v>
      </c>
      <c r="H6" s="666">
        <v>952</v>
      </c>
      <c r="I6" s="582">
        <v>2.6609442060085837</v>
      </c>
      <c r="J6" s="179">
        <v>2.3657870791628755</v>
      </c>
      <c r="K6" s="179">
        <v>3.8647342995169081</v>
      </c>
      <c r="L6" s="179">
        <v>2.1720243266724588</v>
      </c>
      <c r="M6" s="179">
        <v>4.9866429207479968</v>
      </c>
      <c r="N6" s="643">
        <v>3.3797216699801194</v>
      </c>
      <c r="O6" s="643">
        <v>3.9915966386554618</v>
      </c>
      <c r="R6" s="26"/>
    </row>
    <row r="7" spans="1:22" x14ac:dyDescent="0.35">
      <c r="A7" s="76" t="s">
        <v>132</v>
      </c>
      <c r="B7" s="667">
        <v>38</v>
      </c>
      <c r="C7" s="668">
        <v>19</v>
      </c>
      <c r="D7" s="668">
        <v>45</v>
      </c>
      <c r="E7" s="668">
        <v>36</v>
      </c>
      <c r="F7" s="668">
        <v>36</v>
      </c>
      <c r="G7" s="670">
        <v>7</v>
      </c>
      <c r="H7" s="670">
        <v>26</v>
      </c>
      <c r="I7" s="583">
        <v>2.6315789473684212</v>
      </c>
      <c r="J7" s="183" t="s">
        <v>9</v>
      </c>
      <c r="K7" s="183">
        <v>0</v>
      </c>
      <c r="L7" s="183">
        <v>0</v>
      </c>
      <c r="M7" s="183" t="s">
        <v>70</v>
      </c>
      <c r="N7" s="644">
        <v>0</v>
      </c>
      <c r="O7" s="644" t="s">
        <v>70</v>
      </c>
      <c r="R7" s="26"/>
    </row>
    <row r="8" spans="1:22" x14ac:dyDescent="0.35">
      <c r="A8" s="32" t="s">
        <v>7</v>
      </c>
      <c r="B8" s="664">
        <v>23</v>
      </c>
      <c r="C8" s="665">
        <v>7</v>
      </c>
      <c r="D8" s="665">
        <v>0</v>
      </c>
      <c r="E8" s="665">
        <v>0</v>
      </c>
      <c r="F8" s="665">
        <v>0</v>
      </c>
      <c r="G8" s="666">
        <v>0</v>
      </c>
      <c r="H8" s="666"/>
      <c r="I8" s="582">
        <v>0</v>
      </c>
      <c r="J8" s="179" t="s">
        <v>9</v>
      </c>
      <c r="K8" s="179" t="s">
        <v>9</v>
      </c>
      <c r="L8" s="179" t="s">
        <v>9</v>
      </c>
      <c r="M8" s="179" t="s">
        <v>9</v>
      </c>
      <c r="N8" s="643" t="s">
        <v>9</v>
      </c>
      <c r="O8" s="643" t="s">
        <v>9</v>
      </c>
      <c r="R8" s="26"/>
    </row>
    <row r="9" spans="1:22" x14ac:dyDescent="0.35">
      <c r="A9" s="76" t="s">
        <v>133</v>
      </c>
      <c r="B9" s="667">
        <v>1480</v>
      </c>
      <c r="C9" s="668">
        <v>1527</v>
      </c>
      <c r="D9" s="668">
        <v>1608</v>
      </c>
      <c r="E9" s="668">
        <v>1620</v>
      </c>
      <c r="F9" s="668">
        <v>1612</v>
      </c>
      <c r="G9" s="670">
        <v>1386</v>
      </c>
      <c r="H9" s="670">
        <v>1722</v>
      </c>
      <c r="I9" s="583">
        <v>1.3513513513513513</v>
      </c>
      <c r="J9" s="183">
        <v>2.0301244269810086</v>
      </c>
      <c r="K9" s="183">
        <v>1.1194029850746268</v>
      </c>
      <c r="L9" s="183">
        <v>2.1604938271604937</v>
      </c>
      <c r="M9" s="183">
        <v>2.6054590570719602</v>
      </c>
      <c r="N9" s="644">
        <v>1.4430014430014431</v>
      </c>
      <c r="O9" s="644" t="s">
        <v>70</v>
      </c>
      <c r="R9" s="26"/>
    </row>
    <row r="10" spans="1:22" x14ac:dyDescent="0.35">
      <c r="A10" s="32" t="s">
        <v>134</v>
      </c>
      <c r="B10" s="664">
        <v>701</v>
      </c>
      <c r="C10" s="665">
        <v>997</v>
      </c>
      <c r="D10" s="665">
        <v>1125</v>
      </c>
      <c r="E10" s="665">
        <v>1242</v>
      </c>
      <c r="F10" s="665">
        <v>1193</v>
      </c>
      <c r="G10" s="666">
        <v>746</v>
      </c>
      <c r="H10" s="666">
        <v>1167</v>
      </c>
      <c r="I10" s="582">
        <v>0.42796005706134094</v>
      </c>
      <c r="J10" s="179" t="s">
        <v>9</v>
      </c>
      <c r="K10" s="179">
        <v>0</v>
      </c>
      <c r="L10" s="179" t="s">
        <v>9</v>
      </c>
      <c r="M10" s="179" t="s">
        <v>70</v>
      </c>
      <c r="N10" s="643" t="s">
        <v>70</v>
      </c>
      <c r="O10" s="643" t="s">
        <v>70</v>
      </c>
      <c r="R10" s="26"/>
    </row>
    <row r="11" spans="1:22" x14ac:dyDescent="0.35">
      <c r="A11" s="671" t="s">
        <v>135</v>
      </c>
      <c r="B11" s="667">
        <v>14</v>
      </c>
      <c r="C11" s="668" t="s">
        <v>9</v>
      </c>
      <c r="D11" s="668">
        <v>0</v>
      </c>
      <c r="E11" s="668">
        <v>0</v>
      </c>
      <c r="F11" s="669">
        <v>0</v>
      </c>
      <c r="G11" s="669">
        <v>0</v>
      </c>
      <c r="H11" s="669"/>
      <c r="I11" s="583">
        <v>0</v>
      </c>
      <c r="J11" s="183" t="s">
        <v>9</v>
      </c>
      <c r="K11" s="183" t="s">
        <v>9</v>
      </c>
      <c r="L11" s="183" t="s">
        <v>9</v>
      </c>
      <c r="M11" s="183" t="s">
        <v>9</v>
      </c>
      <c r="N11" s="644" t="s">
        <v>9</v>
      </c>
      <c r="O11" s="644" t="s">
        <v>9</v>
      </c>
      <c r="R11" s="26"/>
    </row>
    <row r="12" spans="1:22" x14ac:dyDescent="0.35">
      <c r="A12" s="32" t="s">
        <v>136</v>
      </c>
      <c r="B12" s="664">
        <v>85</v>
      </c>
      <c r="C12" s="665">
        <v>125</v>
      </c>
      <c r="D12" s="665">
        <v>141</v>
      </c>
      <c r="E12" s="665">
        <v>157</v>
      </c>
      <c r="F12" s="665">
        <v>266</v>
      </c>
      <c r="G12" s="666">
        <v>266</v>
      </c>
      <c r="H12" s="666">
        <v>248</v>
      </c>
      <c r="I12" s="582">
        <v>1.1764705882352942</v>
      </c>
      <c r="J12" s="179" t="s">
        <v>9</v>
      </c>
      <c r="K12" s="179">
        <v>0</v>
      </c>
      <c r="L12" s="179">
        <v>4.4585987261146496</v>
      </c>
      <c r="M12" s="179">
        <v>2.6315789473684212</v>
      </c>
      <c r="N12" s="643">
        <v>3.3834586466165413</v>
      </c>
      <c r="O12" s="643">
        <v>5.241935483870968</v>
      </c>
      <c r="R12" s="26"/>
    </row>
    <row r="13" spans="1:22" x14ac:dyDescent="0.35">
      <c r="A13" s="34" t="s">
        <v>137</v>
      </c>
      <c r="B13" s="667">
        <v>195</v>
      </c>
      <c r="C13" s="668">
        <v>257</v>
      </c>
      <c r="D13" s="668">
        <v>206</v>
      </c>
      <c r="E13" s="668">
        <v>180</v>
      </c>
      <c r="F13" s="669">
        <v>204</v>
      </c>
      <c r="G13" s="669">
        <v>122</v>
      </c>
      <c r="H13" s="669">
        <v>196</v>
      </c>
      <c r="I13" s="583">
        <v>0</v>
      </c>
      <c r="J13" s="183">
        <v>0</v>
      </c>
      <c r="K13" s="183">
        <v>0</v>
      </c>
      <c r="L13" s="183" t="s">
        <v>9</v>
      </c>
      <c r="M13" s="183">
        <v>0</v>
      </c>
      <c r="N13" s="644">
        <v>0</v>
      </c>
      <c r="O13" s="644">
        <v>0</v>
      </c>
      <c r="R13" s="26"/>
    </row>
    <row r="14" spans="1:22" x14ac:dyDescent="0.35">
      <c r="A14" s="32" t="s">
        <v>139</v>
      </c>
      <c r="B14" s="664">
        <v>571</v>
      </c>
      <c r="C14" s="665">
        <v>905</v>
      </c>
      <c r="D14" s="665">
        <v>1145</v>
      </c>
      <c r="E14" s="665">
        <v>1115</v>
      </c>
      <c r="F14" s="665">
        <v>1166</v>
      </c>
      <c r="G14" s="666">
        <v>960</v>
      </c>
      <c r="H14" s="666">
        <v>1163</v>
      </c>
      <c r="I14" s="582">
        <v>4.3782837127845884</v>
      </c>
      <c r="J14" s="179">
        <v>3.867403314917127</v>
      </c>
      <c r="K14" s="179">
        <v>3.3187772925764194</v>
      </c>
      <c r="L14" s="179">
        <v>3.9461883408071747</v>
      </c>
      <c r="M14" s="179">
        <v>5.1457975986277873</v>
      </c>
      <c r="N14" s="643">
        <v>3.3333333333333335</v>
      </c>
      <c r="O14" s="643">
        <v>4.2992261392949267</v>
      </c>
      <c r="R14" s="26"/>
    </row>
    <row r="15" spans="1:22" x14ac:dyDescent="0.35">
      <c r="A15" s="76" t="s">
        <v>140</v>
      </c>
      <c r="B15" s="667">
        <v>380</v>
      </c>
      <c r="C15" s="668">
        <v>597</v>
      </c>
      <c r="D15" s="668">
        <v>557</v>
      </c>
      <c r="E15" s="668">
        <v>522</v>
      </c>
      <c r="F15" s="668">
        <v>719</v>
      </c>
      <c r="G15" s="670">
        <v>625</v>
      </c>
      <c r="H15" s="670">
        <v>688</v>
      </c>
      <c r="I15" s="583">
        <v>1.3157894736842106</v>
      </c>
      <c r="J15" s="183">
        <v>2.3450586264656614</v>
      </c>
      <c r="K15" s="183">
        <v>1.4362657091561939</v>
      </c>
      <c r="L15" s="183">
        <v>3.0651340996168583</v>
      </c>
      <c r="M15" s="183">
        <v>2.9207232267037551</v>
      </c>
      <c r="N15" s="644">
        <v>2.88</v>
      </c>
      <c r="O15" s="644">
        <v>3.9244186046511627</v>
      </c>
      <c r="R15" s="26"/>
    </row>
    <row r="16" spans="1:22" x14ac:dyDescent="0.35">
      <c r="A16" s="32" t="s">
        <v>141</v>
      </c>
      <c r="B16" s="664">
        <v>714</v>
      </c>
      <c r="C16" s="665">
        <v>743</v>
      </c>
      <c r="D16" s="665">
        <v>763</v>
      </c>
      <c r="E16" s="665">
        <v>739</v>
      </c>
      <c r="F16" s="665">
        <v>716</v>
      </c>
      <c r="G16" s="666">
        <v>519</v>
      </c>
      <c r="H16" s="666">
        <v>787</v>
      </c>
      <c r="I16" s="582">
        <v>1.1204481792717087</v>
      </c>
      <c r="J16" s="179">
        <v>1.0767160161507403</v>
      </c>
      <c r="K16" s="179">
        <v>0</v>
      </c>
      <c r="L16" s="179">
        <v>1.0825439783491204</v>
      </c>
      <c r="M16" s="179">
        <v>2.0949720670391061</v>
      </c>
      <c r="N16" s="643">
        <v>1.7341040462427746</v>
      </c>
      <c r="O16" s="643">
        <v>2.1601016518424396</v>
      </c>
      <c r="R16" s="26"/>
    </row>
    <row r="17" spans="1:36" x14ac:dyDescent="0.35">
      <c r="A17" s="76" t="s">
        <v>142</v>
      </c>
      <c r="B17" s="667">
        <v>64</v>
      </c>
      <c r="C17" s="668">
        <v>82</v>
      </c>
      <c r="D17" s="668">
        <v>101</v>
      </c>
      <c r="E17" s="668">
        <v>111</v>
      </c>
      <c r="F17" s="668">
        <v>77</v>
      </c>
      <c r="G17" s="670">
        <v>41</v>
      </c>
      <c r="H17" s="670">
        <v>121</v>
      </c>
      <c r="I17" s="583">
        <v>0</v>
      </c>
      <c r="J17" s="183" t="s">
        <v>9</v>
      </c>
      <c r="K17" s="183">
        <v>0</v>
      </c>
      <c r="L17" s="183">
        <v>0</v>
      </c>
      <c r="M17" s="183" t="s">
        <v>70</v>
      </c>
      <c r="N17" s="644">
        <v>0</v>
      </c>
      <c r="O17" s="644" t="s">
        <v>70</v>
      </c>
      <c r="R17" s="26"/>
    </row>
    <row r="18" spans="1:36" x14ac:dyDescent="0.35">
      <c r="A18" s="32" t="s">
        <v>61</v>
      </c>
      <c r="B18" s="664">
        <v>1073</v>
      </c>
      <c r="C18" s="665">
        <v>864</v>
      </c>
      <c r="D18" s="665">
        <v>924</v>
      </c>
      <c r="E18" s="665">
        <v>1039</v>
      </c>
      <c r="F18" s="665">
        <v>1160</v>
      </c>
      <c r="G18" s="666">
        <v>744</v>
      </c>
      <c r="H18" s="666">
        <v>965</v>
      </c>
      <c r="I18" s="582">
        <v>6.1509785647716679</v>
      </c>
      <c r="J18" s="179">
        <v>5.4398148148148149</v>
      </c>
      <c r="K18" s="179">
        <v>5.1948051948051948</v>
      </c>
      <c r="L18" s="179">
        <v>5.2935514918190565</v>
      </c>
      <c r="M18" s="179">
        <v>6.6379310344827589</v>
      </c>
      <c r="N18" s="643">
        <v>5.510752688172043</v>
      </c>
      <c r="O18" s="643">
        <v>5.1813471502590671</v>
      </c>
      <c r="R18" s="26"/>
    </row>
    <row r="19" spans="1:36" x14ac:dyDescent="0.35">
      <c r="A19" s="34" t="s">
        <v>144</v>
      </c>
      <c r="B19" s="667">
        <v>38</v>
      </c>
      <c r="C19" s="668">
        <v>20</v>
      </c>
      <c r="D19" s="668">
        <v>29</v>
      </c>
      <c r="E19" s="668">
        <v>41</v>
      </c>
      <c r="F19" s="669">
        <v>36</v>
      </c>
      <c r="G19" s="669">
        <v>27</v>
      </c>
      <c r="H19" s="669">
        <v>35</v>
      </c>
      <c r="I19" s="583">
        <v>5.2631578947368425</v>
      </c>
      <c r="J19" s="183" t="s">
        <v>9</v>
      </c>
      <c r="K19" s="183">
        <v>0</v>
      </c>
      <c r="L19" s="183">
        <v>14.634146341463415</v>
      </c>
      <c r="M19" s="183" t="s">
        <v>70</v>
      </c>
      <c r="N19" s="644" t="s">
        <v>70</v>
      </c>
      <c r="O19" s="644">
        <v>17.142857142857142</v>
      </c>
      <c r="R19" s="26"/>
    </row>
    <row r="20" spans="1:36" x14ac:dyDescent="0.35">
      <c r="A20" s="32" t="s">
        <v>145</v>
      </c>
      <c r="B20" s="664">
        <v>258</v>
      </c>
      <c r="C20" s="665">
        <v>270</v>
      </c>
      <c r="D20" s="665">
        <v>59</v>
      </c>
      <c r="E20" s="665">
        <v>27</v>
      </c>
      <c r="F20" s="665">
        <v>49</v>
      </c>
      <c r="G20" s="666">
        <v>0</v>
      </c>
      <c r="H20" s="666">
        <v>0</v>
      </c>
      <c r="I20" s="582">
        <v>3.1007751937984498</v>
      </c>
      <c r="J20" s="179">
        <v>5.1851851851851851</v>
      </c>
      <c r="K20" s="179">
        <v>0</v>
      </c>
      <c r="L20" s="179" t="s">
        <v>9</v>
      </c>
      <c r="M20" s="179">
        <v>0</v>
      </c>
      <c r="N20" s="643" t="s">
        <v>9</v>
      </c>
      <c r="O20" s="643" t="s">
        <v>9</v>
      </c>
      <c r="R20" s="26"/>
    </row>
    <row r="21" spans="1:36" x14ac:dyDescent="0.35">
      <c r="A21" s="76" t="s">
        <v>146</v>
      </c>
      <c r="B21" s="667">
        <v>6</v>
      </c>
      <c r="C21" s="668">
        <v>35</v>
      </c>
      <c r="D21" s="668">
        <v>17</v>
      </c>
      <c r="E21" s="668">
        <v>23</v>
      </c>
      <c r="F21" s="668">
        <v>0</v>
      </c>
      <c r="G21" s="670">
        <v>0</v>
      </c>
      <c r="H21" s="670">
        <v>0</v>
      </c>
      <c r="I21" s="583">
        <v>0</v>
      </c>
      <c r="J21" s="183">
        <v>0</v>
      </c>
      <c r="K21" s="183">
        <v>0</v>
      </c>
      <c r="L21" s="183">
        <v>0</v>
      </c>
      <c r="M21" s="183" t="s">
        <v>9</v>
      </c>
      <c r="N21" s="644" t="s">
        <v>9</v>
      </c>
      <c r="O21" s="644" t="s">
        <v>9</v>
      </c>
      <c r="R21" s="26"/>
    </row>
    <row r="22" spans="1:36" x14ac:dyDescent="0.35">
      <c r="A22" s="32" t="s">
        <v>147</v>
      </c>
      <c r="B22" s="664">
        <v>166</v>
      </c>
      <c r="C22" s="665">
        <v>122</v>
      </c>
      <c r="D22" s="665">
        <v>324</v>
      </c>
      <c r="E22" s="665">
        <v>141</v>
      </c>
      <c r="F22" s="665">
        <v>112</v>
      </c>
      <c r="G22" s="666">
        <v>47</v>
      </c>
      <c r="H22" s="666">
        <v>82</v>
      </c>
      <c r="I22" s="582">
        <v>0.60240963855421692</v>
      </c>
      <c r="J22" s="179">
        <v>0</v>
      </c>
      <c r="K22" s="179">
        <v>0</v>
      </c>
      <c r="L22" s="179" t="s">
        <v>9</v>
      </c>
      <c r="M22" s="179">
        <v>0</v>
      </c>
      <c r="N22" s="643" t="s">
        <v>70</v>
      </c>
      <c r="O22" s="643">
        <v>0</v>
      </c>
      <c r="R22" s="26"/>
    </row>
    <row r="23" spans="1:36" x14ac:dyDescent="0.35">
      <c r="A23" s="76" t="s">
        <v>148</v>
      </c>
      <c r="B23" s="667">
        <v>99</v>
      </c>
      <c r="C23" s="668">
        <v>103</v>
      </c>
      <c r="D23" s="668">
        <v>113</v>
      </c>
      <c r="E23" s="668">
        <v>109</v>
      </c>
      <c r="F23" s="668">
        <v>95</v>
      </c>
      <c r="G23" s="670">
        <v>48</v>
      </c>
      <c r="H23" s="670">
        <v>111</v>
      </c>
      <c r="I23" s="583">
        <v>1.0101010101010102</v>
      </c>
      <c r="J23" s="183">
        <v>0</v>
      </c>
      <c r="K23" s="183">
        <v>0</v>
      </c>
      <c r="L23" s="183" t="s">
        <v>9</v>
      </c>
      <c r="M23" s="183">
        <v>6.3157894736842106</v>
      </c>
      <c r="N23" s="644" t="s">
        <v>70</v>
      </c>
      <c r="O23" s="644" t="s">
        <v>70</v>
      </c>
      <c r="R23" s="26"/>
      <c r="AF23" s="51"/>
      <c r="AG23" s="51"/>
      <c r="AH23" s="51"/>
      <c r="AI23" s="51"/>
      <c r="AJ23" s="51"/>
    </row>
    <row r="24" spans="1:36" x14ac:dyDescent="0.35">
      <c r="A24" s="32" t="s">
        <v>149</v>
      </c>
      <c r="B24" s="664">
        <v>56</v>
      </c>
      <c r="C24" s="665">
        <v>9</v>
      </c>
      <c r="D24" s="665">
        <v>0</v>
      </c>
      <c r="E24" s="665">
        <v>0</v>
      </c>
      <c r="F24" s="665" t="s">
        <v>9</v>
      </c>
      <c r="G24" s="666" t="s">
        <v>9</v>
      </c>
      <c r="H24" s="666"/>
      <c r="I24" s="582">
        <v>8.9285714285714288</v>
      </c>
      <c r="J24" s="179" t="s">
        <v>9</v>
      </c>
      <c r="K24" s="179" t="s">
        <v>9</v>
      </c>
      <c r="L24" s="179" t="s">
        <v>9</v>
      </c>
      <c r="M24" s="179" t="s">
        <v>9</v>
      </c>
      <c r="N24" s="643" t="s">
        <v>9</v>
      </c>
      <c r="O24" s="643" t="s">
        <v>9</v>
      </c>
      <c r="R24" s="26"/>
      <c r="AF24" s="51"/>
      <c r="AG24" s="51"/>
      <c r="AH24" s="51"/>
      <c r="AI24" s="51"/>
      <c r="AJ24" s="51"/>
    </row>
    <row r="25" spans="1:36" x14ac:dyDescent="0.35">
      <c r="A25" s="76" t="s">
        <v>150</v>
      </c>
      <c r="B25" s="667">
        <v>871</v>
      </c>
      <c r="C25" s="668">
        <v>900</v>
      </c>
      <c r="D25" s="668">
        <v>1052</v>
      </c>
      <c r="E25" s="668">
        <v>923</v>
      </c>
      <c r="F25" s="668">
        <v>740</v>
      </c>
      <c r="G25" s="670">
        <v>450</v>
      </c>
      <c r="H25" s="670">
        <v>728</v>
      </c>
      <c r="I25" s="583">
        <v>15.269804822043628</v>
      </c>
      <c r="J25" s="183">
        <v>15.555555555555555</v>
      </c>
      <c r="K25" s="183">
        <v>13.117870722433461</v>
      </c>
      <c r="L25" s="183">
        <v>16.251354279523294</v>
      </c>
      <c r="M25" s="183">
        <v>15.54054054054054</v>
      </c>
      <c r="N25" s="644">
        <v>16</v>
      </c>
      <c r="O25" s="644">
        <v>15.659340659340659</v>
      </c>
      <c r="R25" s="26"/>
      <c r="AF25" s="25"/>
      <c r="AG25" s="25"/>
      <c r="AH25" s="25"/>
      <c r="AI25" s="25"/>
      <c r="AJ25" s="25"/>
    </row>
    <row r="26" spans="1:36" x14ac:dyDescent="0.35">
      <c r="A26" s="32" t="s">
        <v>151</v>
      </c>
      <c r="B26" s="664">
        <v>31</v>
      </c>
      <c r="C26" s="665">
        <v>59</v>
      </c>
      <c r="D26" s="665">
        <v>42</v>
      </c>
      <c r="E26" s="665">
        <v>47</v>
      </c>
      <c r="F26" s="665">
        <v>58</v>
      </c>
      <c r="G26" s="666">
        <v>29</v>
      </c>
      <c r="H26" s="666">
        <v>50</v>
      </c>
      <c r="I26" s="582">
        <v>0</v>
      </c>
      <c r="J26" s="179">
        <v>0</v>
      </c>
      <c r="K26" s="179">
        <v>0</v>
      </c>
      <c r="L26" s="179" t="s">
        <v>9</v>
      </c>
      <c r="M26" s="179" t="s">
        <v>70</v>
      </c>
      <c r="N26" s="643">
        <v>0</v>
      </c>
      <c r="O26" s="643" t="s">
        <v>70</v>
      </c>
      <c r="R26" s="26"/>
    </row>
    <row r="27" spans="1:36" x14ac:dyDescent="0.35">
      <c r="A27" s="76" t="s">
        <v>152</v>
      </c>
      <c r="B27" s="667">
        <v>43</v>
      </c>
      <c r="C27" s="668">
        <v>11</v>
      </c>
      <c r="D27" s="668">
        <v>0</v>
      </c>
      <c r="E27" s="668">
        <v>0</v>
      </c>
      <c r="F27" s="668">
        <v>0</v>
      </c>
      <c r="G27" s="670">
        <v>0</v>
      </c>
      <c r="H27" s="670"/>
      <c r="I27" s="583">
        <v>9.3023255813953494</v>
      </c>
      <c r="J27" s="183" t="s">
        <v>9</v>
      </c>
      <c r="K27" s="183" t="s">
        <v>9</v>
      </c>
      <c r="L27" s="183" t="s">
        <v>9</v>
      </c>
      <c r="M27" s="183" t="s">
        <v>9</v>
      </c>
      <c r="N27" s="644" t="s">
        <v>9</v>
      </c>
      <c r="O27" s="644" t="s">
        <v>9</v>
      </c>
      <c r="R27" s="26"/>
    </row>
    <row r="28" spans="1:36" x14ac:dyDescent="0.35">
      <c r="A28" s="32" t="s">
        <v>153</v>
      </c>
      <c r="B28" s="664">
        <v>372</v>
      </c>
      <c r="C28" s="665">
        <v>398</v>
      </c>
      <c r="D28" s="665">
        <v>0</v>
      </c>
      <c r="E28" s="665">
        <v>0</v>
      </c>
      <c r="F28" s="665">
        <v>0</v>
      </c>
      <c r="G28" s="666">
        <v>0</v>
      </c>
      <c r="H28" s="666"/>
      <c r="I28" s="582">
        <v>1.3440860215053763</v>
      </c>
      <c r="J28" s="179" t="s">
        <v>9</v>
      </c>
      <c r="K28" s="179" t="s">
        <v>9</v>
      </c>
      <c r="L28" s="179" t="s">
        <v>9</v>
      </c>
      <c r="M28" s="179" t="s">
        <v>9</v>
      </c>
      <c r="N28" s="643" t="s">
        <v>9</v>
      </c>
      <c r="O28" s="643" t="s">
        <v>9</v>
      </c>
      <c r="R28" s="26"/>
    </row>
    <row r="29" spans="1:36" x14ac:dyDescent="0.35">
      <c r="A29" s="34" t="s">
        <v>154</v>
      </c>
      <c r="B29" s="667">
        <v>41</v>
      </c>
      <c r="C29" s="668">
        <v>28</v>
      </c>
      <c r="D29" s="668">
        <v>26</v>
      </c>
      <c r="E29" s="668">
        <v>26</v>
      </c>
      <c r="F29" s="669">
        <v>22</v>
      </c>
      <c r="G29" s="669">
        <v>27</v>
      </c>
      <c r="H29" s="669">
        <v>34</v>
      </c>
      <c r="I29" s="583">
        <v>4.8780487804878048</v>
      </c>
      <c r="J29" s="183" t="s">
        <v>9</v>
      </c>
      <c r="K29" s="183">
        <v>0</v>
      </c>
      <c r="L29" s="183" t="s">
        <v>9</v>
      </c>
      <c r="M29" s="183">
        <v>0</v>
      </c>
      <c r="N29" s="644" t="s">
        <v>70</v>
      </c>
      <c r="O29" s="644" t="s">
        <v>70</v>
      </c>
      <c r="R29" s="26"/>
    </row>
    <row r="30" spans="1:36" x14ac:dyDescent="0.35">
      <c r="A30" s="32" t="s">
        <v>155</v>
      </c>
      <c r="B30" s="664">
        <v>1</v>
      </c>
      <c r="C30" s="665">
        <v>0</v>
      </c>
      <c r="D30" s="665">
        <v>0</v>
      </c>
      <c r="E30" s="665">
        <v>0</v>
      </c>
      <c r="F30" s="665">
        <v>0</v>
      </c>
      <c r="G30" s="666">
        <v>0</v>
      </c>
      <c r="H30" s="666"/>
      <c r="I30" s="582">
        <v>0</v>
      </c>
      <c r="J30" s="179" t="s">
        <v>9</v>
      </c>
      <c r="K30" s="179" t="s">
        <v>9</v>
      </c>
      <c r="L30" s="179" t="s">
        <v>9</v>
      </c>
      <c r="M30" s="179" t="s">
        <v>9</v>
      </c>
      <c r="N30" s="643" t="s">
        <v>9</v>
      </c>
      <c r="O30" s="643" t="s">
        <v>9</v>
      </c>
      <c r="R30" s="26"/>
    </row>
    <row r="31" spans="1:36" x14ac:dyDescent="0.35">
      <c r="A31" s="671" t="s">
        <v>156</v>
      </c>
      <c r="B31" s="667">
        <v>44</v>
      </c>
      <c r="C31" s="668">
        <v>24</v>
      </c>
      <c r="D31" s="668">
        <v>49</v>
      </c>
      <c r="E31" s="668">
        <v>49</v>
      </c>
      <c r="F31" s="669">
        <v>68</v>
      </c>
      <c r="G31" s="669">
        <v>37</v>
      </c>
      <c r="H31" s="669">
        <v>58</v>
      </c>
      <c r="I31" s="583">
        <v>6.8181818181818183</v>
      </c>
      <c r="J31" s="183" t="s">
        <v>9</v>
      </c>
      <c r="K31" s="183">
        <v>0</v>
      </c>
      <c r="L31" s="183">
        <v>12.244897959183673</v>
      </c>
      <c r="M31" s="183">
        <v>13.235294117647058</v>
      </c>
      <c r="N31" s="644">
        <v>18.918918918918919</v>
      </c>
      <c r="O31" s="644">
        <v>12.068965517241379</v>
      </c>
      <c r="R31" s="26"/>
    </row>
    <row r="32" spans="1:36" x14ac:dyDescent="0.35">
      <c r="A32" s="32" t="s">
        <v>157</v>
      </c>
      <c r="B32" s="664">
        <v>8</v>
      </c>
      <c r="C32" s="665">
        <v>35</v>
      </c>
      <c r="D32" s="665">
        <v>35</v>
      </c>
      <c r="E32" s="665">
        <v>55</v>
      </c>
      <c r="F32" s="665">
        <v>39</v>
      </c>
      <c r="G32" s="666">
        <v>68</v>
      </c>
      <c r="H32" s="666">
        <v>26</v>
      </c>
      <c r="I32" s="582">
        <v>0</v>
      </c>
      <c r="J32" s="179" t="s">
        <v>9</v>
      </c>
      <c r="K32" s="179">
        <v>17.142857142857142</v>
      </c>
      <c r="L32" s="179">
        <v>12.727272727272727</v>
      </c>
      <c r="M32" s="179">
        <v>17.948717948717949</v>
      </c>
      <c r="N32" s="643">
        <v>13.235294117647058</v>
      </c>
      <c r="O32" s="643">
        <v>0</v>
      </c>
      <c r="R32" s="26"/>
    </row>
    <row r="33" spans="1:24" x14ac:dyDescent="0.35">
      <c r="A33" s="76" t="s">
        <v>158</v>
      </c>
      <c r="B33" s="667">
        <v>2</v>
      </c>
      <c r="C33" s="668" t="s">
        <v>9</v>
      </c>
      <c r="D33" s="668">
        <v>0</v>
      </c>
      <c r="E33" s="668">
        <v>0</v>
      </c>
      <c r="F33" s="668">
        <v>0</v>
      </c>
      <c r="G33" s="670">
        <v>0</v>
      </c>
      <c r="H33" s="670"/>
      <c r="I33" s="583">
        <v>0</v>
      </c>
      <c r="J33" s="183" t="s">
        <v>9</v>
      </c>
      <c r="K33" s="183" t="s">
        <v>9</v>
      </c>
      <c r="L33" s="183" t="s">
        <v>9</v>
      </c>
      <c r="M33" s="183" t="s">
        <v>9</v>
      </c>
      <c r="N33" s="644" t="s">
        <v>9</v>
      </c>
      <c r="O33" s="644" t="s">
        <v>9</v>
      </c>
      <c r="R33" s="26"/>
    </row>
    <row r="34" spans="1:24" x14ac:dyDescent="0.35">
      <c r="A34" s="470" t="s">
        <v>249</v>
      </c>
      <c r="B34" s="661">
        <v>8539</v>
      </c>
      <c r="C34" s="662">
        <v>9236</v>
      </c>
      <c r="D34" s="662">
        <v>9423</v>
      </c>
      <c r="E34" s="662">
        <v>9353</v>
      </c>
      <c r="F34" s="662">
        <f>SUM(F7:F33)</f>
        <v>8368</v>
      </c>
      <c r="G34" s="663">
        <f>SUM(G7:G33)</f>
        <v>6149</v>
      </c>
      <c r="H34" s="663">
        <v>8431</v>
      </c>
      <c r="I34" s="586">
        <v>3.7943553109263379</v>
      </c>
      <c r="J34" s="587">
        <v>3.4105673451710699</v>
      </c>
      <c r="K34" s="587">
        <v>3.3322721001804094</v>
      </c>
      <c r="L34" s="587">
        <v>3.8383406393670478</v>
      </c>
      <c r="M34" s="587">
        <v>4.9593690248565965</v>
      </c>
      <c r="N34" s="646">
        <v>3.8054968287526427</v>
      </c>
      <c r="O34" s="646">
        <v>0</v>
      </c>
      <c r="U34" s="62"/>
      <c r="V34" s="61"/>
      <c r="W34" s="187"/>
      <c r="X34" s="188"/>
    </row>
    <row r="35" spans="1:24" x14ac:dyDescent="0.35">
      <c r="A35" s="39" t="s">
        <v>116</v>
      </c>
      <c r="B35" s="659">
        <v>25818</v>
      </c>
      <c r="C35" s="660">
        <v>26262</v>
      </c>
      <c r="D35" s="660">
        <v>27145</v>
      </c>
      <c r="E35" s="660">
        <v>27270</v>
      </c>
      <c r="F35" s="660">
        <v>27875</v>
      </c>
      <c r="G35" s="672">
        <v>18655</v>
      </c>
      <c r="H35" s="672">
        <v>25401</v>
      </c>
      <c r="I35" s="584">
        <v>40.688666821597337</v>
      </c>
      <c r="J35" s="585">
        <v>39.753255654557918</v>
      </c>
      <c r="K35" s="585">
        <v>38.500644685945844</v>
      </c>
      <c r="L35" s="585">
        <v>38.463513017968467</v>
      </c>
      <c r="M35" s="585">
        <v>40.272645739910317</v>
      </c>
      <c r="N35" s="645">
        <v>39.74805682122755</v>
      </c>
      <c r="O35" s="645">
        <v>0</v>
      </c>
      <c r="U35" s="62"/>
      <c r="V35" s="61"/>
      <c r="W35" s="61"/>
      <c r="X35" s="61"/>
    </row>
    <row r="36" spans="1:24" x14ac:dyDescent="0.35">
      <c r="A36" s="128"/>
      <c r="B36" s="579"/>
      <c r="C36" s="579"/>
      <c r="D36" s="579"/>
      <c r="E36" s="579"/>
      <c r="F36" s="579"/>
      <c r="G36" s="579"/>
      <c r="H36" s="579"/>
      <c r="I36" s="588"/>
      <c r="J36" s="588"/>
      <c r="K36" s="588"/>
      <c r="L36" s="588"/>
      <c r="M36" s="588"/>
      <c r="N36" s="588"/>
      <c r="U36" s="186"/>
      <c r="V36" s="186"/>
      <c r="W36" s="186"/>
      <c r="X36" s="186"/>
    </row>
    <row r="37" spans="1:24" x14ac:dyDescent="0.35">
      <c r="A37" s="465" t="s">
        <v>372</v>
      </c>
      <c r="B37" s="658">
        <f t="shared" ref="B37:H37" si="0">100*B34/B35</f>
        <v>33.073824463552562</v>
      </c>
      <c r="C37" s="658">
        <f t="shared" si="0"/>
        <v>35.168684791714263</v>
      </c>
      <c r="D37" s="658">
        <f t="shared" si="0"/>
        <v>34.713575244059676</v>
      </c>
      <c r="E37" s="658">
        <f t="shared" si="0"/>
        <v>34.297763109644301</v>
      </c>
      <c r="F37" s="658">
        <f t="shared" si="0"/>
        <v>30.019730941704037</v>
      </c>
      <c r="G37" s="658">
        <f t="shared" si="0"/>
        <v>32.961672473867594</v>
      </c>
      <c r="H37" s="658">
        <f t="shared" si="0"/>
        <v>33.191606629660249</v>
      </c>
      <c r="I37" s="580"/>
      <c r="J37" s="581"/>
      <c r="K37" s="581"/>
      <c r="L37" s="581"/>
      <c r="M37" s="581"/>
      <c r="N37" s="581"/>
    </row>
    <row r="38" spans="1:24" x14ac:dyDescent="0.35">
      <c r="I38" s="140"/>
      <c r="J38" s="140"/>
      <c r="K38" s="140"/>
      <c r="L38" s="140"/>
      <c r="M38" s="140"/>
      <c r="N38" s="140"/>
    </row>
    <row r="39" spans="1:24" x14ac:dyDescent="0.35">
      <c r="A39" s="193" t="s">
        <v>182</v>
      </c>
    </row>
    <row r="40" spans="1:24" x14ac:dyDescent="0.35">
      <c r="A40" s="193" t="s">
        <v>159</v>
      </c>
    </row>
    <row r="41" spans="1:24" x14ac:dyDescent="0.35">
      <c r="A41" s="657" t="s">
        <v>330</v>
      </c>
    </row>
    <row r="42" spans="1:24" x14ac:dyDescent="0.35">
      <c r="A42" s="119" t="s">
        <v>331</v>
      </c>
      <c r="D42" s="130"/>
      <c r="E42" s="130"/>
      <c r="F42" s="130"/>
      <c r="G42" s="130"/>
      <c r="H42" s="130"/>
    </row>
    <row r="43" spans="1:24" x14ac:dyDescent="0.35">
      <c r="A43" s="673" t="s">
        <v>335</v>
      </c>
      <c r="D43" s="25"/>
      <c r="E43" s="25"/>
      <c r="F43" s="25"/>
      <c r="G43" s="25"/>
      <c r="H43" s="25"/>
    </row>
    <row r="44" spans="1:24" x14ac:dyDescent="0.35">
      <c r="A44" s="673" t="s">
        <v>336</v>
      </c>
      <c r="D44" s="25"/>
      <c r="E44" s="25"/>
      <c r="F44" s="25"/>
      <c r="G44" s="25"/>
      <c r="H44" s="25"/>
    </row>
    <row r="45" spans="1:24" x14ac:dyDescent="0.35">
      <c r="D45" s="130"/>
      <c r="E45" s="130"/>
      <c r="F45" s="130"/>
      <c r="G45" s="130"/>
      <c r="H45" s="130"/>
      <c r="I45" s="61"/>
      <c r="J45" s="61"/>
      <c r="K45" s="61"/>
      <c r="L45" s="525"/>
      <c r="M45" s="186"/>
      <c r="N45" s="589"/>
      <c r="P45" s="119"/>
    </row>
    <row r="46" spans="1:24" x14ac:dyDescent="0.35">
      <c r="A46" s="2" t="s">
        <v>221</v>
      </c>
      <c r="M46" s="119"/>
      <c r="N46" s="119"/>
      <c r="P46" s="119"/>
    </row>
    <row r="47" spans="1:24" x14ac:dyDescent="0.35">
      <c r="A47" s="2"/>
      <c r="I47" s="61"/>
      <c r="J47" s="61"/>
      <c r="K47" s="61"/>
      <c r="L47" s="525"/>
      <c r="M47" s="590"/>
      <c r="N47" s="590"/>
      <c r="P47" s="119"/>
    </row>
    <row r="48" spans="1:24" x14ac:dyDescent="0.35">
      <c r="M48" s="119"/>
      <c r="N48" s="119"/>
      <c r="P48" s="119"/>
    </row>
    <row r="49" spans="1:16" x14ac:dyDescent="0.35">
      <c r="A49" s="191"/>
      <c r="M49" s="119"/>
      <c r="N49" s="119"/>
      <c r="P49" s="119"/>
    </row>
    <row r="50" spans="1:16" x14ac:dyDescent="0.35">
      <c r="A50" s="57"/>
    </row>
  </sheetData>
  <mergeCells count="3">
    <mergeCell ref="I4:N4"/>
    <mergeCell ref="B3:N3"/>
    <mergeCell ref="B4:H4"/>
  </mergeCells>
  <hyperlinks>
    <hyperlink ref="A46" location="Contents!A1" display="Back to index" xr:uid="{AC1DD86B-14E6-4CF6-A27C-9462FE66008E}"/>
  </hyperlinks>
  <pageMargins left="0.7" right="0.7"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484C0-92A2-42C8-8250-E07A81DC22FC}">
  <sheetPr>
    <tabColor rgb="FF00B050"/>
  </sheetPr>
  <dimension ref="A1:F19"/>
  <sheetViews>
    <sheetView zoomScaleNormal="100" workbookViewId="0">
      <pane xSplit="1" ySplit="3" topLeftCell="B4" activePane="bottomRight" state="frozen"/>
      <selection pane="topRight"/>
      <selection pane="bottomLeft"/>
      <selection pane="bottomRight"/>
    </sheetView>
  </sheetViews>
  <sheetFormatPr defaultRowHeight="14.5" x14ac:dyDescent="0.35"/>
  <cols>
    <col min="1" max="1" width="25.54296875" style="20" bestFit="1" customWidth="1"/>
    <col min="2" max="2" width="17" style="20" customWidth="1"/>
    <col min="3" max="3" width="18" style="20" customWidth="1"/>
    <col min="4" max="4" width="16.54296875" style="20" customWidth="1"/>
    <col min="5" max="16384" width="8.7265625" style="20"/>
  </cols>
  <sheetData>
    <row r="1" spans="1:6" s="193" customFormat="1" x14ac:dyDescent="0.35">
      <c r="A1" s="19" t="s">
        <v>201</v>
      </c>
    </row>
    <row r="3" spans="1:6" ht="32" customHeight="1" x14ac:dyDescent="0.35">
      <c r="A3" s="5" t="s">
        <v>68</v>
      </c>
      <c r="B3" s="505" t="s">
        <v>251</v>
      </c>
      <c r="C3" s="515" t="s">
        <v>11</v>
      </c>
      <c r="D3" s="511" t="s">
        <v>164</v>
      </c>
      <c r="F3" s="194"/>
    </row>
    <row r="4" spans="1:6" x14ac:dyDescent="0.35">
      <c r="A4" s="195" t="s">
        <v>69</v>
      </c>
      <c r="B4" s="506">
        <v>1093</v>
      </c>
      <c r="C4" s="516">
        <v>679</v>
      </c>
      <c r="D4" s="512">
        <v>62.1</v>
      </c>
      <c r="F4" s="214"/>
    </row>
    <row r="5" spans="1:6" x14ac:dyDescent="0.35">
      <c r="A5" s="207" t="s">
        <v>374</v>
      </c>
      <c r="B5" s="507">
        <v>5887</v>
      </c>
      <c r="C5" s="517">
        <v>4436</v>
      </c>
      <c r="D5" s="513">
        <v>75.400000000000006</v>
      </c>
      <c r="F5" s="214"/>
    </row>
    <row r="6" spans="1:6" x14ac:dyDescent="0.35">
      <c r="A6" s="195" t="s">
        <v>375</v>
      </c>
      <c r="B6" s="506">
        <v>1343</v>
      </c>
      <c r="C6" s="516">
        <v>960</v>
      </c>
      <c r="D6" s="512">
        <v>71.5</v>
      </c>
      <c r="F6" s="214"/>
    </row>
    <row r="7" spans="1:6" x14ac:dyDescent="0.35">
      <c r="A7" s="207" t="s">
        <v>377</v>
      </c>
      <c r="B7" s="507">
        <v>150</v>
      </c>
      <c r="C7" s="517">
        <v>106</v>
      </c>
      <c r="D7" s="513">
        <v>70.7</v>
      </c>
      <c r="F7" s="214"/>
    </row>
    <row r="8" spans="1:6" x14ac:dyDescent="0.35">
      <c r="A8" s="195" t="s">
        <v>376</v>
      </c>
      <c r="B8" s="506">
        <v>2045</v>
      </c>
      <c r="C8" s="516">
        <v>1462</v>
      </c>
      <c r="D8" s="512">
        <v>71.5</v>
      </c>
      <c r="F8" s="214"/>
    </row>
    <row r="9" spans="1:6" x14ac:dyDescent="0.35">
      <c r="A9" s="208" t="s">
        <v>38</v>
      </c>
      <c r="B9" s="508">
        <f>SUM(B4:B8)</f>
        <v>10518</v>
      </c>
      <c r="C9" s="518">
        <f>SUM(C4:C8)</f>
        <v>7643</v>
      </c>
      <c r="D9" s="514">
        <v>72.7</v>
      </c>
      <c r="F9" s="214"/>
    </row>
    <row r="10" spans="1:6" x14ac:dyDescent="0.35">
      <c r="A10" s="209" t="s">
        <v>10</v>
      </c>
      <c r="B10" s="509">
        <v>24763</v>
      </c>
      <c r="C10" s="519">
        <v>17775</v>
      </c>
      <c r="D10" s="510">
        <v>71.8</v>
      </c>
      <c r="F10" s="214"/>
    </row>
    <row r="11" spans="1:6" x14ac:dyDescent="0.35">
      <c r="A11" s="522"/>
      <c r="B11" s="523"/>
      <c r="C11" s="523"/>
      <c r="D11" s="523"/>
      <c r="E11" s="213"/>
      <c r="F11" s="213"/>
    </row>
    <row r="12" spans="1:6" ht="29" x14ac:dyDescent="0.35">
      <c r="A12" s="215" t="s">
        <v>372</v>
      </c>
      <c r="B12" s="520">
        <f>100*C9/C10</f>
        <v>42.998593530239098</v>
      </c>
      <c r="C12" s="521">
        <f>100*B9/B10</f>
        <v>42.474659774663813</v>
      </c>
      <c r="D12" s="520"/>
      <c r="E12" s="213"/>
    </row>
    <row r="15" spans="1:6" x14ac:dyDescent="0.35">
      <c r="A15" s="20" t="s">
        <v>181</v>
      </c>
    </row>
    <row r="16" spans="1:6" x14ac:dyDescent="0.35">
      <c r="A16" s="20" t="s">
        <v>183</v>
      </c>
    </row>
    <row r="19" spans="1:1" x14ac:dyDescent="0.35">
      <c r="A19" s="2" t="s">
        <v>221</v>
      </c>
    </row>
  </sheetData>
  <hyperlinks>
    <hyperlink ref="A19" location="Contents!A1" display="Back to index" xr:uid="{6532CF72-9329-4FEA-AB20-F3209336B738}"/>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071C3-B5D6-4308-9655-9B2900888A5F}">
  <sheetPr>
    <tabColor rgb="FF00B050"/>
  </sheetPr>
  <dimension ref="A1:S75"/>
  <sheetViews>
    <sheetView zoomScaleNormal="100" workbookViewId="0">
      <pane xSplit="1" ySplit="4" topLeftCell="B5" activePane="bottomRight" state="frozen"/>
      <selection pane="topRight"/>
      <selection pane="bottomLeft"/>
      <selection pane="bottomRight"/>
    </sheetView>
  </sheetViews>
  <sheetFormatPr defaultRowHeight="14.5" x14ac:dyDescent="0.35"/>
  <cols>
    <col min="1" max="1" width="50.1796875" style="20" customWidth="1"/>
    <col min="2" max="4" width="9.7265625" style="20" customWidth="1"/>
    <col min="5" max="10" width="9.90625" style="20" customWidth="1"/>
    <col min="11" max="14" width="12.26953125" style="20" customWidth="1"/>
    <col min="15" max="15" width="8.7265625" style="20"/>
    <col min="16" max="16" width="31.6328125" style="20" bestFit="1" customWidth="1"/>
    <col min="17" max="17" width="9.08984375" style="20" bestFit="1" customWidth="1"/>
    <col min="18" max="16384" width="8.7265625" style="20"/>
  </cols>
  <sheetData>
    <row r="1" spans="1:19" s="193" customFormat="1" x14ac:dyDescent="0.35">
      <c r="A1" s="19" t="s">
        <v>368</v>
      </c>
    </row>
    <row r="3" spans="1:19" s="3" customFormat="1" ht="34.5" customHeight="1" x14ac:dyDescent="0.35">
      <c r="A3" s="593"/>
      <c r="B3" s="740" t="s">
        <v>291</v>
      </c>
      <c r="C3" s="740"/>
      <c r="D3" s="740"/>
      <c r="E3" s="759" t="s">
        <v>289</v>
      </c>
      <c r="F3" s="742"/>
      <c r="G3" s="743"/>
      <c r="H3" s="740" t="s">
        <v>317</v>
      </c>
      <c r="I3" s="740"/>
      <c r="J3" s="740"/>
      <c r="K3" s="759" t="s">
        <v>229</v>
      </c>
      <c r="L3" s="743"/>
      <c r="M3" s="740" t="s">
        <v>230</v>
      </c>
      <c r="N3" s="740"/>
      <c r="O3" s="593"/>
      <c r="P3" s="593"/>
      <c r="Q3" s="593"/>
      <c r="R3" s="593"/>
      <c r="S3" s="593"/>
    </row>
    <row r="4" spans="1:19" s="3" customFormat="1" ht="29" x14ac:dyDescent="0.35">
      <c r="A4" s="594" t="s">
        <v>290</v>
      </c>
      <c r="B4" s="348" t="s">
        <v>12</v>
      </c>
      <c r="C4" s="348" t="s">
        <v>13</v>
      </c>
      <c r="D4" s="348" t="s">
        <v>5</v>
      </c>
      <c r="E4" s="347" t="s">
        <v>269</v>
      </c>
      <c r="F4" s="348" t="s">
        <v>270</v>
      </c>
      <c r="G4" s="592" t="s">
        <v>271</v>
      </c>
      <c r="H4" s="347" t="s">
        <v>269</v>
      </c>
      <c r="I4" s="348" t="s">
        <v>270</v>
      </c>
      <c r="J4" s="348" t="s">
        <v>271</v>
      </c>
      <c r="K4" s="312" t="s">
        <v>266</v>
      </c>
      <c r="L4" s="592" t="s">
        <v>267</v>
      </c>
      <c r="M4" s="313" t="s">
        <v>223</v>
      </c>
      <c r="N4" s="348" t="s">
        <v>212</v>
      </c>
      <c r="O4" s="647"/>
      <c r="P4" s="647"/>
      <c r="Q4" s="647"/>
      <c r="R4" s="647"/>
      <c r="S4" s="647"/>
    </row>
    <row r="5" spans="1:19" x14ac:dyDescent="0.35">
      <c r="A5" s="76" t="s">
        <v>69</v>
      </c>
      <c r="B5" s="59">
        <v>798</v>
      </c>
      <c r="C5" s="59">
        <v>731</v>
      </c>
      <c r="D5" s="524">
        <v>399</v>
      </c>
      <c r="E5" s="468">
        <v>67.078189300411523</v>
      </c>
      <c r="F5" s="182">
        <v>64.061172472387426</v>
      </c>
      <c r="G5" s="456">
        <v>59.065155807365443</v>
      </c>
      <c r="H5" s="468">
        <v>3.6027568922305764</v>
      </c>
      <c r="I5" s="182">
        <v>3.9329685362517099</v>
      </c>
      <c r="J5" s="456">
        <v>6.674185463659148</v>
      </c>
      <c r="K5" s="108">
        <f>IFERROR(J5-I5,"-")</f>
        <v>2.7412169274074381</v>
      </c>
      <c r="L5" s="461">
        <f>IFERROR(J5-H5,"-")</f>
        <v>3.0714285714285716</v>
      </c>
      <c r="M5" s="143">
        <f>IFERROR(100*(D5/C5-1),"-")</f>
        <v>-45.41723666210671</v>
      </c>
      <c r="N5" s="143">
        <f>IFERROR(100*(D5/B5-1),"-")</f>
        <v>-50</v>
      </c>
      <c r="Q5" s="212"/>
      <c r="R5" s="212"/>
      <c r="S5" s="212"/>
    </row>
    <row r="6" spans="1:19" x14ac:dyDescent="0.35">
      <c r="A6" s="32" t="s">
        <v>132</v>
      </c>
      <c r="B6" s="58" t="s">
        <v>70</v>
      </c>
      <c r="C6" s="58" t="s">
        <v>70</v>
      </c>
      <c r="D6" s="180" t="s">
        <v>70</v>
      </c>
      <c r="E6" s="467">
        <v>81.081081081081081</v>
      </c>
      <c r="F6" s="178">
        <v>84</v>
      </c>
      <c r="G6" s="455">
        <v>92.592592592592595</v>
      </c>
      <c r="H6" s="467" t="s">
        <v>70</v>
      </c>
      <c r="I6" s="178" t="s">
        <v>70</v>
      </c>
      <c r="J6" s="455" t="s">
        <v>70</v>
      </c>
      <c r="K6" s="104" t="str">
        <f t="shared" ref="K6:K32" si="0">IFERROR(J6-I6,"-")</f>
        <v>-</v>
      </c>
      <c r="L6" s="494" t="str">
        <f t="shared" ref="L6:L32" si="1">IFERROR(J6-H6,"-")</f>
        <v>-</v>
      </c>
      <c r="M6" s="205" t="str">
        <f t="shared" ref="M6:M32" si="2">IFERROR(100*(D6/C6-1),"-")</f>
        <v>-</v>
      </c>
      <c r="N6" s="205" t="str">
        <f t="shared" ref="N6:N32" si="3">IFERROR(100*(D6/B6-1),"-")</f>
        <v>-</v>
      </c>
      <c r="Q6" s="212"/>
      <c r="R6" s="212"/>
      <c r="S6" s="212"/>
    </row>
    <row r="7" spans="1:19" x14ac:dyDescent="0.35">
      <c r="A7" s="185" t="s">
        <v>7</v>
      </c>
      <c r="B7" s="59" t="s">
        <v>70</v>
      </c>
      <c r="C7" s="59">
        <v>0</v>
      </c>
      <c r="D7" s="524">
        <v>0</v>
      </c>
      <c r="E7" s="468">
        <v>100</v>
      </c>
      <c r="F7" s="182">
        <v>0</v>
      </c>
      <c r="G7" s="456">
        <v>0</v>
      </c>
      <c r="H7" s="468" t="s">
        <v>70</v>
      </c>
      <c r="I7" s="182" t="s">
        <v>9</v>
      </c>
      <c r="J7" s="456" t="s">
        <v>9</v>
      </c>
      <c r="K7" s="108" t="str">
        <f t="shared" si="0"/>
        <v>-</v>
      </c>
      <c r="L7" s="461" t="str">
        <f t="shared" si="1"/>
        <v>-</v>
      </c>
      <c r="M7" s="143" t="str">
        <f t="shared" si="2"/>
        <v>-</v>
      </c>
      <c r="N7" s="143" t="str">
        <f t="shared" si="3"/>
        <v>-</v>
      </c>
      <c r="Q7" s="212"/>
      <c r="R7" s="212"/>
      <c r="S7" s="212"/>
    </row>
    <row r="8" spans="1:19" x14ac:dyDescent="0.35">
      <c r="A8" s="32" t="s">
        <v>133</v>
      </c>
      <c r="B8" s="58">
        <v>979</v>
      </c>
      <c r="C8" s="58">
        <v>1041</v>
      </c>
      <c r="D8" s="180">
        <v>1043</v>
      </c>
      <c r="E8" s="467">
        <v>68.225584594222838</v>
      </c>
      <c r="F8" s="178">
        <v>67.586649550706028</v>
      </c>
      <c r="G8" s="455">
        <v>76.241900647948171</v>
      </c>
      <c r="H8" s="467">
        <v>4.7630234933605724</v>
      </c>
      <c r="I8" s="178">
        <v>4.5994236311239192</v>
      </c>
      <c r="J8" s="455">
        <v>4.6059443911792908</v>
      </c>
      <c r="K8" s="104">
        <f t="shared" si="0"/>
        <v>6.5207600553716105E-3</v>
      </c>
      <c r="L8" s="494">
        <f t="shared" si="1"/>
        <v>-0.15707910218128163</v>
      </c>
      <c r="M8" s="205">
        <f t="shared" si="2"/>
        <v>0.19212295869357465</v>
      </c>
      <c r="N8" s="205">
        <f t="shared" si="3"/>
        <v>6.5372829417773337</v>
      </c>
      <c r="Q8" s="212"/>
      <c r="R8" s="212"/>
      <c r="S8" s="212"/>
    </row>
    <row r="9" spans="1:19" x14ac:dyDescent="0.35">
      <c r="A9" s="34" t="s">
        <v>134</v>
      </c>
      <c r="B9" s="59" t="s">
        <v>70</v>
      </c>
      <c r="C9" s="59" t="s">
        <v>70</v>
      </c>
      <c r="D9" s="524" t="s">
        <v>70</v>
      </c>
      <c r="E9" s="468">
        <v>79.182156133828997</v>
      </c>
      <c r="F9" s="182">
        <v>80.103168754605747</v>
      </c>
      <c r="G9" s="456">
        <v>77.869822485207095</v>
      </c>
      <c r="H9" s="468" t="s">
        <v>70</v>
      </c>
      <c r="I9" s="182" t="s">
        <v>70</v>
      </c>
      <c r="J9" s="456" t="s">
        <v>70</v>
      </c>
      <c r="K9" s="108" t="str">
        <f t="shared" si="0"/>
        <v>-</v>
      </c>
      <c r="L9" s="461" t="str">
        <f t="shared" si="1"/>
        <v>-</v>
      </c>
      <c r="M9" s="143" t="str">
        <f t="shared" si="2"/>
        <v>-</v>
      </c>
      <c r="N9" s="143" t="str">
        <f t="shared" si="3"/>
        <v>-</v>
      </c>
      <c r="Q9" s="212"/>
      <c r="R9" s="212"/>
      <c r="S9" s="212"/>
    </row>
    <row r="10" spans="1:19" x14ac:dyDescent="0.35">
      <c r="A10" s="32" t="s">
        <v>135</v>
      </c>
      <c r="B10" s="58" t="s">
        <v>70</v>
      </c>
      <c r="C10" s="58">
        <v>0</v>
      </c>
      <c r="D10" s="180">
        <v>0</v>
      </c>
      <c r="E10" s="467">
        <v>50</v>
      </c>
      <c r="F10" s="178">
        <v>0</v>
      </c>
      <c r="G10" s="455">
        <v>0</v>
      </c>
      <c r="H10" s="467" t="s">
        <v>70</v>
      </c>
      <c r="I10" s="178" t="s">
        <v>9</v>
      </c>
      <c r="J10" s="455" t="s">
        <v>9</v>
      </c>
      <c r="K10" s="104" t="str">
        <f t="shared" si="0"/>
        <v>-</v>
      </c>
      <c r="L10" s="494" t="str">
        <f t="shared" si="1"/>
        <v>-</v>
      </c>
      <c r="M10" s="205" t="str">
        <f t="shared" si="2"/>
        <v>-</v>
      </c>
      <c r="N10" s="205" t="str">
        <f t="shared" si="3"/>
        <v>-</v>
      </c>
      <c r="Q10" s="212"/>
      <c r="R10" s="212"/>
      <c r="S10" s="212"/>
    </row>
    <row r="11" spans="1:19" x14ac:dyDescent="0.35">
      <c r="A11" s="76" t="s">
        <v>136</v>
      </c>
      <c r="B11" s="59" t="s">
        <v>70</v>
      </c>
      <c r="C11" s="59">
        <v>134</v>
      </c>
      <c r="D11" s="524" t="s">
        <v>70</v>
      </c>
      <c r="E11" s="468">
        <v>84.353741496598644</v>
      </c>
      <c r="F11" s="182">
        <v>77.900552486187848</v>
      </c>
      <c r="G11" s="456">
        <v>81.415929203539832</v>
      </c>
      <c r="H11" s="468" t="s">
        <v>70</v>
      </c>
      <c r="I11" s="182">
        <v>1.835820895522388</v>
      </c>
      <c r="J11" s="456" t="s">
        <v>70</v>
      </c>
      <c r="K11" s="108" t="str">
        <f t="shared" si="0"/>
        <v>-</v>
      </c>
      <c r="L11" s="461" t="str">
        <f t="shared" si="1"/>
        <v>-</v>
      </c>
      <c r="M11" s="143" t="str">
        <f t="shared" si="2"/>
        <v>-</v>
      </c>
      <c r="N11" s="143" t="str">
        <f t="shared" si="3"/>
        <v>-</v>
      </c>
      <c r="Q11" s="212"/>
      <c r="R11" s="212"/>
      <c r="S11" s="212"/>
    </row>
    <row r="12" spans="1:19" x14ac:dyDescent="0.35">
      <c r="A12" s="32" t="s">
        <v>137</v>
      </c>
      <c r="B12" s="58">
        <v>180</v>
      </c>
      <c r="C12" s="58">
        <v>119</v>
      </c>
      <c r="D12" s="180">
        <v>103</v>
      </c>
      <c r="E12" s="467">
        <v>74.074074074074076</v>
      </c>
      <c r="F12" s="178">
        <v>77.272727272727266</v>
      </c>
      <c r="G12" s="455">
        <v>68.666666666666671</v>
      </c>
      <c r="H12" s="467">
        <v>1.6277777777777778</v>
      </c>
      <c r="I12" s="178">
        <v>2.9075630252100839</v>
      </c>
      <c r="J12" s="455">
        <v>3.0776699029126213</v>
      </c>
      <c r="K12" s="104">
        <f t="shared" si="0"/>
        <v>0.17010687770253741</v>
      </c>
      <c r="L12" s="494">
        <f t="shared" si="1"/>
        <v>1.4498921251348436</v>
      </c>
      <c r="M12" s="205">
        <f t="shared" si="2"/>
        <v>-13.445378151260501</v>
      </c>
      <c r="N12" s="205">
        <f t="shared" si="3"/>
        <v>-42.777777777777779</v>
      </c>
      <c r="Q12" s="212"/>
      <c r="R12" s="212"/>
      <c r="S12" s="212"/>
    </row>
    <row r="13" spans="1:19" x14ac:dyDescent="0.35">
      <c r="A13" s="76" t="s">
        <v>138</v>
      </c>
      <c r="B13" s="59" t="s">
        <v>70</v>
      </c>
      <c r="C13" s="59">
        <v>0</v>
      </c>
      <c r="D13" s="524">
        <v>0</v>
      </c>
      <c r="E13" s="468">
        <v>100</v>
      </c>
      <c r="F13" s="182">
        <v>0</v>
      </c>
      <c r="G13" s="456">
        <v>0</v>
      </c>
      <c r="H13" s="468" t="s">
        <v>70</v>
      </c>
      <c r="I13" s="182" t="s">
        <v>9</v>
      </c>
      <c r="J13" s="456" t="s">
        <v>9</v>
      </c>
      <c r="K13" s="108" t="str">
        <f t="shared" si="0"/>
        <v>-</v>
      </c>
      <c r="L13" s="461" t="str">
        <f t="shared" si="1"/>
        <v>-</v>
      </c>
      <c r="M13" s="143" t="str">
        <f t="shared" si="2"/>
        <v>-</v>
      </c>
      <c r="N13" s="143" t="str">
        <f t="shared" si="3"/>
        <v>-</v>
      </c>
      <c r="Q13" s="212"/>
      <c r="R13" s="212"/>
      <c r="S13" s="212"/>
    </row>
    <row r="14" spans="1:19" x14ac:dyDescent="0.35">
      <c r="A14" s="32" t="s">
        <v>139</v>
      </c>
      <c r="B14" s="58">
        <v>966</v>
      </c>
      <c r="C14" s="58">
        <v>1059</v>
      </c>
      <c r="D14" s="180">
        <v>712</v>
      </c>
      <c r="E14" s="467">
        <v>86.910994764397913</v>
      </c>
      <c r="F14" s="178">
        <v>84.449576597382602</v>
      </c>
      <c r="G14" s="455">
        <v>84.546472564389703</v>
      </c>
      <c r="H14" s="467">
        <v>1.0797101449275361</v>
      </c>
      <c r="I14" s="178">
        <v>0.88101983002832862</v>
      </c>
      <c r="J14" s="455">
        <v>1.4157303370786516</v>
      </c>
      <c r="K14" s="104">
        <f t="shared" si="0"/>
        <v>0.53471050705032297</v>
      </c>
      <c r="L14" s="494">
        <f t="shared" si="1"/>
        <v>0.33602019215111545</v>
      </c>
      <c r="M14" s="205">
        <f t="shared" si="2"/>
        <v>-32.766761095372999</v>
      </c>
      <c r="N14" s="205">
        <f t="shared" si="3"/>
        <v>-26.293995859213247</v>
      </c>
      <c r="Q14" s="212"/>
      <c r="R14" s="212"/>
      <c r="S14" s="212"/>
    </row>
    <row r="15" spans="1:19" x14ac:dyDescent="0.35">
      <c r="A15" s="76" t="s">
        <v>140</v>
      </c>
      <c r="B15" s="59">
        <v>497</v>
      </c>
      <c r="C15" s="59">
        <v>533</v>
      </c>
      <c r="D15" s="524">
        <v>566</v>
      </c>
      <c r="E15" s="468">
        <v>89.08450704225352</v>
      </c>
      <c r="F15" s="182">
        <v>85.069984447900467</v>
      </c>
      <c r="G15" s="456">
        <v>89.922480620155042</v>
      </c>
      <c r="H15" s="468">
        <v>0.9336016096579477</v>
      </c>
      <c r="I15" s="182">
        <v>1.024390243902439</v>
      </c>
      <c r="J15" s="456">
        <v>0.92402826855123676</v>
      </c>
      <c r="K15" s="108">
        <f t="shared" si="0"/>
        <v>-0.10036197535120228</v>
      </c>
      <c r="L15" s="461">
        <f t="shared" si="1"/>
        <v>-9.5733411067109309E-3</v>
      </c>
      <c r="M15" s="143">
        <f t="shared" si="2"/>
        <v>6.1913696060037493</v>
      </c>
      <c r="N15" s="143">
        <f t="shared" si="3"/>
        <v>13.883299798792748</v>
      </c>
      <c r="Q15" s="212"/>
      <c r="R15" s="212"/>
      <c r="S15" s="212"/>
    </row>
    <row r="16" spans="1:19" x14ac:dyDescent="0.35">
      <c r="A16" s="32" t="s">
        <v>141</v>
      </c>
      <c r="B16" s="58">
        <v>534</v>
      </c>
      <c r="C16" s="58">
        <v>506</v>
      </c>
      <c r="D16" s="180">
        <v>424</v>
      </c>
      <c r="E16" s="467">
        <v>78.417266187050359</v>
      </c>
      <c r="F16" s="178">
        <v>75.438596491228068</v>
      </c>
      <c r="G16" s="455">
        <v>81.870229007633583</v>
      </c>
      <c r="H16" s="467">
        <v>4.9101123595505616</v>
      </c>
      <c r="I16" s="178">
        <v>5.2707509881422929</v>
      </c>
      <c r="J16" s="455">
        <v>6.2995283018867925</v>
      </c>
      <c r="K16" s="104">
        <f t="shared" si="0"/>
        <v>1.0287773137444995</v>
      </c>
      <c r="L16" s="494">
        <f t="shared" si="1"/>
        <v>1.3894159423362309</v>
      </c>
      <c r="M16" s="205">
        <f t="shared" si="2"/>
        <v>-16.205533596837938</v>
      </c>
      <c r="N16" s="205">
        <f t="shared" si="3"/>
        <v>-20.599250936329582</v>
      </c>
      <c r="Q16" s="212"/>
      <c r="R16" s="212"/>
      <c r="S16" s="212"/>
    </row>
    <row r="17" spans="1:19" x14ac:dyDescent="0.35">
      <c r="A17" s="76" t="s">
        <v>142</v>
      </c>
      <c r="B17" s="59">
        <v>47</v>
      </c>
      <c r="C17" s="59" t="s">
        <v>70</v>
      </c>
      <c r="D17" s="524">
        <v>59</v>
      </c>
      <c r="E17" s="468">
        <v>56.626506024096393</v>
      </c>
      <c r="F17" s="182">
        <v>71.844660194174764</v>
      </c>
      <c r="G17" s="456">
        <v>83.098591549295776</v>
      </c>
      <c r="H17" s="468">
        <v>5.1489361702127656</v>
      </c>
      <c r="I17" s="182" t="s">
        <v>70</v>
      </c>
      <c r="J17" s="456">
        <v>3.152542372881356</v>
      </c>
      <c r="K17" s="108" t="str">
        <f t="shared" si="0"/>
        <v>-</v>
      </c>
      <c r="L17" s="461">
        <f t="shared" si="1"/>
        <v>-1.9963937973314096</v>
      </c>
      <c r="M17" s="143" t="str">
        <f t="shared" si="2"/>
        <v>-</v>
      </c>
      <c r="N17" s="143">
        <f t="shared" si="3"/>
        <v>25.531914893617014</v>
      </c>
      <c r="Q17" s="212"/>
      <c r="R17" s="212"/>
      <c r="S17" s="212"/>
    </row>
    <row r="18" spans="1:19" x14ac:dyDescent="0.35">
      <c r="A18" s="32" t="s">
        <v>143</v>
      </c>
      <c r="B18" s="58">
        <v>6</v>
      </c>
      <c r="C18" s="58">
        <v>0</v>
      </c>
      <c r="D18" s="180">
        <v>0</v>
      </c>
      <c r="E18" s="467">
        <v>85.714285714285708</v>
      </c>
      <c r="F18" s="178">
        <v>0</v>
      </c>
      <c r="G18" s="455">
        <v>0</v>
      </c>
      <c r="H18" s="467">
        <v>0</v>
      </c>
      <c r="I18" s="178" t="s">
        <v>9</v>
      </c>
      <c r="J18" s="455" t="s">
        <v>9</v>
      </c>
      <c r="K18" s="104" t="str">
        <f t="shared" si="0"/>
        <v>-</v>
      </c>
      <c r="L18" s="494" t="str">
        <f t="shared" si="1"/>
        <v>-</v>
      </c>
      <c r="M18" s="205" t="str">
        <f t="shared" si="2"/>
        <v>-</v>
      </c>
      <c r="N18" s="205">
        <f t="shared" si="3"/>
        <v>-100</v>
      </c>
      <c r="Q18" s="212"/>
      <c r="R18" s="212"/>
      <c r="S18" s="212"/>
    </row>
    <row r="19" spans="1:19" x14ac:dyDescent="0.35">
      <c r="A19" s="76" t="s">
        <v>61</v>
      </c>
      <c r="B19" s="59">
        <v>921</v>
      </c>
      <c r="C19" s="59">
        <v>741</v>
      </c>
      <c r="D19" s="524">
        <v>492</v>
      </c>
      <c r="E19" s="468">
        <v>81.119465329991641</v>
      </c>
      <c r="F19" s="182">
        <v>74.905303030303031</v>
      </c>
      <c r="G19" s="456">
        <v>75.886524822695037</v>
      </c>
      <c r="H19" s="468">
        <v>3.3398479913137895</v>
      </c>
      <c r="I19" s="182">
        <v>4.3414304993252362</v>
      </c>
      <c r="J19" s="456">
        <v>6.6239837398373984</v>
      </c>
      <c r="K19" s="108">
        <f t="shared" si="0"/>
        <v>2.2825532405121622</v>
      </c>
      <c r="L19" s="461">
        <f t="shared" si="1"/>
        <v>3.2841357485236089</v>
      </c>
      <c r="M19" s="143">
        <f t="shared" si="2"/>
        <v>-33.603238866396758</v>
      </c>
      <c r="N19" s="143">
        <f t="shared" si="3"/>
        <v>-46.579804560260584</v>
      </c>
      <c r="Q19" s="212"/>
      <c r="R19" s="212"/>
      <c r="S19" s="212"/>
    </row>
    <row r="20" spans="1:19" x14ac:dyDescent="0.35">
      <c r="A20" s="32" t="s">
        <v>144</v>
      </c>
      <c r="B20" s="58" t="s">
        <v>70</v>
      </c>
      <c r="C20" s="58">
        <v>32</v>
      </c>
      <c r="D20" s="180" t="s">
        <v>70</v>
      </c>
      <c r="E20" s="467">
        <v>91.666666666666657</v>
      </c>
      <c r="F20" s="178">
        <v>69.565217391304344</v>
      </c>
      <c r="G20" s="455">
        <v>75</v>
      </c>
      <c r="H20" s="467" t="s">
        <v>70</v>
      </c>
      <c r="I20" s="178">
        <v>3</v>
      </c>
      <c r="J20" s="455" t="s">
        <v>70</v>
      </c>
      <c r="K20" s="104" t="str">
        <f t="shared" si="0"/>
        <v>-</v>
      </c>
      <c r="L20" s="494" t="str">
        <f t="shared" si="1"/>
        <v>-</v>
      </c>
      <c r="M20" s="205" t="str">
        <f t="shared" si="2"/>
        <v>-</v>
      </c>
      <c r="N20" s="205" t="str">
        <f t="shared" si="3"/>
        <v>-</v>
      </c>
      <c r="Q20" s="212"/>
      <c r="R20" s="212"/>
      <c r="S20" s="212"/>
    </row>
    <row r="21" spans="1:19" x14ac:dyDescent="0.35">
      <c r="A21" s="76" t="s">
        <v>145</v>
      </c>
      <c r="B21" s="59">
        <v>98</v>
      </c>
      <c r="C21" s="59" t="s">
        <v>70</v>
      </c>
      <c r="D21" s="524">
        <v>19</v>
      </c>
      <c r="E21" s="468">
        <v>86.885245901639337</v>
      </c>
      <c r="F21" s="182">
        <v>70</v>
      </c>
      <c r="G21" s="456">
        <v>73.076923076923066</v>
      </c>
      <c r="H21" s="468">
        <v>0.37755102040816324</v>
      </c>
      <c r="I21" s="182" t="s">
        <v>70</v>
      </c>
      <c r="J21" s="456">
        <v>2.0526315789473686</v>
      </c>
      <c r="K21" s="108" t="str">
        <f t="shared" si="0"/>
        <v>-</v>
      </c>
      <c r="L21" s="461">
        <f t="shared" si="1"/>
        <v>1.6750805585392055</v>
      </c>
      <c r="M21" s="143" t="str">
        <f t="shared" si="2"/>
        <v>-</v>
      </c>
      <c r="N21" s="143">
        <f t="shared" si="3"/>
        <v>-80.612244897959187</v>
      </c>
      <c r="Q21" s="212"/>
      <c r="R21" s="212"/>
      <c r="S21" s="212"/>
    </row>
    <row r="22" spans="1:19" x14ac:dyDescent="0.35">
      <c r="A22" s="32" t="s">
        <v>146</v>
      </c>
      <c r="B22" s="58">
        <v>29</v>
      </c>
      <c r="C22" s="58">
        <v>24</v>
      </c>
      <c r="D22" s="180">
        <v>11</v>
      </c>
      <c r="E22" s="467">
        <v>90.625</v>
      </c>
      <c r="F22" s="178">
        <v>77.41935483870968</v>
      </c>
      <c r="G22" s="455">
        <v>84.615384615384613</v>
      </c>
      <c r="H22" s="467">
        <v>2.4827586206896552</v>
      </c>
      <c r="I22" s="178">
        <v>1.75</v>
      </c>
      <c r="J22" s="455">
        <v>2.7272727272727271</v>
      </c>
      <c r="K22" s="104">
        <f t="shared" si="0"/>
        <v>0.97727272727272707</v>
      </c>
      <c r="L22" s="494">
        <f t="shared" si="1"/>
        <v>0.24451410658307182</v>
      </c>
      <c r="M22" s="205">
        <f t="shared" si="2"/>
        <v>-54.166666666666671</v>
      </c>
      <c r="N22" s="205">
        <f t="shared" si="3"/>
        <v>-62.068965517241381</v>
      </c>
      <c r="Q22" s="212"/>
      <c r="R22" s="212"/>
      <c r="S22" s="212"/>
    </row>
    <row r="23" spans="1:19" x14ac:dyDescent="0.35">
      <c r="A23" s="76" t="s">
        <v>147</v>
      </c>
      <c r="B23" s="59" t="s">
        <v>70</v>
      </c>
      <c r="C23" s="59">
        <v>167</v>
      </c>
      <c r="D23" s="524">
        <v>28</v>
      </c>
      <c r="E23" s="468">
        <v>57.407407407407405</v>
      </c>
      <c r="F23" s="182">
        <v>83.91959798994975</v>
      </c>
      <c r="G23" s="456">
        <v>63.636363636363633</v>
      </c>
      <c r="H23" s="468" t="s">
        <v>70</v>
      </c>
      <c r="I23" s="182">
        <v>0.6107784431137725</v>
      </c>
      <c r="J23" s="456">
        <v>3.75</v>
      </c>
      <c r="K23" s="108">
        <f t="shared" si="0"/>
        <v>3.1392215568862274</v>
      </c>
      <c r="L23" s="461" t="str">
        <f t="shared" si="1"/>
        <v>-</v>
      </c>
      <c r="M23" s="143">
        <f t="shared" si="2"/>
        <v>-83.233532934131745</v>
      </c>
      <c r="N23" s="143" t="str">
        <f t="shared" si="3"/>
        <v>-</v>
      </c>
      <c r="Q23" s="212"/>
      <c r="R23" s="212"/>
      <c r="S23" s="212"/>
    </row>
    <row r="24" spans="1:19" x14ac:dyDescent="0.35">
      <c r="A24" s="32" t="s">
        <v>148</v>
      </c>
      <c r="B24" s="58">
        <v>70</v>
      </c>
      <c r="C24" s="58" t="s">
        <v>70</v>
      </c>
      <c r="D24" s="180" t="s">
        <v>70</v>
      </c>
      <c r="E24" s="467">
        <v>73.68421052631578</v>
      </c>
      <c r="F24" s="178">
        <v>77.777777777777786</v>
      </c>
      <c r="G24" s="455">
        <v>72.727272727272734</v>
      </c>
      <c r="H24" s="467">
        <v>4.7714285714285714</v>
      </c>
      <c r="I24" s="178" t="s">
        <v>70</v>
      </c>
      <c r="J24" s="455" t="s">
        <v>70</v>
      </c>
      <c r="K24" s="104" t="str">
        <f t="shared" si="0"/>
        <v>-</v>
      </c>
      <c r="L24" s="494" t="str">
        <f t="shared" si="1"/>
        <v>-</v>
      </c>
      <c r="M24" s="205" t="str">
        <f t="shared" si="2"/>
        <v>-</v>
      </c>
      <c r="N24" s="205" t="str">
        <f t="shared" si="3"/>
        <v>-</v>
      </c>
      <c r="Q24" s="212"/>
      <c r="R24" s="212"/>
      <c r="S24" s="212"/>
    </row>
    <row r="25" spans="1:19" x14ac:dyDescent="0.35">
      <c r="A25" s="76" t="s">
        <v>150</v>
      </c>
      <c r="B25" s="59">
        <v>835</v>
      </c>
      <c r="C25" s="59">
        <v>754</v>
      </c>
      <c r="D25" s="524">
        <v>491</v>
      </c>
      <c r="E25" s="468">
        <v>84.252669039145914</v>
      </c>
      <c r="F25" s="182">
        <v>83.75</v>
      </c>
      <c r="G25" s="456">
        <v>87.014925373134332</v>
      </c>
      <c r="H25" s="468">
        <v>1.1844311377245509</v>
      </c>
      <c r="I25" s="182">
        <v>0.92572944297082227</v>
      </c>
      <c r="J25" s="456">
        <v>0.97963340122199594</v>
      </c>
      <c r="K25" s="108">
        <f t="shared" si="0"/>
        <v>5.3903958251173667E-2</v>
      </c>
      <c r="L25" s="461">
        <f t="shared" si="1"/>
        <v>-0.20479773650255495</v>
      </c>
      <c r="M25" s="143">
        <f t="shared" si="2"/>
        <v>-34.880636604774537</v>
      </c>
      <c r="N25" s="143">
        <f t="shared" si="3"/>
        <v>-41.197604790419163</v>
      </c>
      <c r="Q25" s="212"/>
      <c r="R25" s="212"/>
      <c r="S25" s="212"/>
    </row>
    <row r="26" spans="1:19" x14ac:dyDescent="0.35">
      <c r="A26" s="32" t="s">
        <v>151</v>
      </c>
      <c r="B26" s="58">
        <v>46</v>
      </c>
      <c r="C26" s="58">
        <v>49</v>
      </c>
      <c r="D26" s="180">
        <v>19</v>
      </c>
      <c r="E26" s="467">
        <v>82.142857142857139</v>
      </c>
      <c r="F26" s="178">
        <v>81.666666666666671</v>
      </c>
      <c r="G26" s="455">
        <v>55.882352941176507</v>
      </c>
      <c r="H26" s="467">
        <v>2.347826086956522</v>
      </c>
      <c r="I26" s="178">
        <v>2.5510204081632653</v>
      </c>
      <c r="J26" s="455">
        <v>6.4210526315789478</v>
      </c>
      <c r="K26" s="104">
        <f t="shared" si="0"/>
        <v>3.8700322234156825</v>
      </c>
      <c r="L26" s="494">
        <f t="shared" si="1"/>
        <v>4.0732265446224254</v>
      </c>
      <c r="M26" s="205">
        <f t="shared" si="2"/>
        <v>-61.224489795918366</v>
      </c>
      <c r="N26" s="205">
        <f t="shared" si="3"/>
        <v>-58.695652173913039</v>
      </c>
      <c r="Q26" s="212"/>
      <c r="R26" s="212"/>
      <c r="S26" s="212"/>
    </row>
    <row r="27" spans="1:19" x14ac:dyDescent="0.35">
      <c r="A27" s="76" t="s">
        <v>152</v>
      </c>
      <c r="B27" s="59">
        <v>66</v>
      </c>
      <c r="C27" s="59">
        <v>0</v>
      </c>
      <c r="D27" s="524">
        <v>0</v>
      </c>
      <c r="E27" s="468">
        <v>97.260273972602747</v>
      </c>
      <c r="F27" s="182">
        <v>0</v>
      </c>
      <c r="G27" s="456">
        <v>0</v>
      </c>
      <c r="H27" s="468">
        <v>0</v>
      </c>
      <c r="I27" s="182" t="s">
        <v>9</v>
      </c>
      <c r="J27" s="456" t="s">
        <v>9</v>
      </c>
      <c r="K27" s="108" t="str">
        <f t="shared" si="0"/>
        <v>-</v>
      </c>
      <c r="L27" s="461" t="str">
        <f t="shared" si="1"/>
        <v>-</v>
      </c>
      <c r="M27" s="143" t="str">
        <f t="shared" si="2"/>
        <v>-</v>
      </c>
      <c r="N27" s="143">
        <f t="shared" si="3"/>
        <v>-100</v>
      </c>
      <c r="Q27" s="212"/>
      <c r="R27" s="212"/>
      <c r="S27" s="212"/>
    </row>
    <row r="28" spans="1:19" x14ac:dyDescent="0.35">
      <c r="A28" s="32" t="s">
        <v>153</v>
      </c>
      <c r="B28" s="58">
        <v>286</v>
      </c>
      <c r="C28" s="58">
        <v>0</v>
      </c>
      <c r="D28" s="180">
        <v>0</v>
      </c>
      <c r="E28" s="467">
        <v>95.409836065573771</v>
      </c>
      <c r="F28" s="178">
        <v>0</v>
      </c>
      <c r="G28" s="455">
        <v>0</v>
      </c>
      <c r="H28" s="467">
        <v>2.7972027972027972E-2</v>
      </c>
      <c r="I28" s="178" t="s">
        <v>9</v>
      </c>
      <c r="J28" s="455" t="s">
        <v>9</v>
      </c>
      <c r="K28" s="104" t="str">
        <f t="shared" si="0"/>
        <v>-</v>
      </c>
      <c r="L28" s="494" t="str">
        <f t="shared" si="1"/>
        <v>-</v>
      </c>
      <c r="M28" s="205" t="str">
        <f t="shared" si="2"/>
        <v>-</v>
      </c>
      <c r="N28" s="205">
        <f t="shared" si="3"/>
        <v>-100</v>
      </c>
      <c r="Q28" s="212"/>
      <c r="R28" s="212"/>
      <c r="S28" s="212"/>
    </row>
    <row r="29" spans="1:19" x14ac:dyDescent="0.35">
      <c r="A29" s="76" t="s">
        <v>154</v>
      </c>
      <c r="B29" s="59" t="s">
        <v>70</v>
      </c>
      <c r="C29" s="59">
        <v>36</v>
      </c>
      <c r="D29" s="524">
        <v>16</v>
      </c>
      <c r="E29" s="468">
        <v>94.871794871794862</v>
      </c>
      <c r="F29" s="182">
        <v>92.307692307692307</v>
      </c>
      <c r="G29" s="456">
        <v>94.117647058823522</v>
      </c>
      <c r="H29" s="468" t="s">
        <v>70</v>
      </c>
      <c r="I29" s="182">
        <v>2.1666666666666665</v>
      </c>
      <c r="J29" s="456">
        <v>5.5625</v>
      </c>
      <c r="K29" s="108">
        <f t="shared" si="0"/>
        <v>3.3958333333333335</v>
      </c>
      <c r="L29" s="461" t="str">
        <f t="shared" si="1"/>
        <v>-</v>
      </c>
      <c r="M29" s="143">
        <f t="shared" si="2"/>
        <v>-55.555555555555557</v>
      </c>
      <c r="N29" s="143" t="str">
        <f t="shared" si="3"/>
        <v>-</v>
      </c>
      <c r="Q29" s="212"/>
      <c r="R29" s="212"/>
      <c r="S29" s="212"/>
    </row>
    <row r="30" spans="1:19" x14ac:dyDescent="0.35">
      <c r="A30" s="32" t="s">
        <v>156</v>
      </c>
      <c r="B30" s="58" t="s">
        <v>70</v>
      </c>
      <c r="C30" s="58" t="s">
        <v>70</v>
      </c>
      <c r="D30" s="180" t="s">
        <v>70</v>
      </c>
      <c r="E30" s="467">
        <v>93.478260869565219</v>
      </c>
      <c r="F30" s="178">
        <v>88.888888888888886</v>
      </c>
      <c r="G30" s="455">
        <v>71.875</v>
      </c>
      <c r="H30" s="467" t="s">
        <v>70</v>
      </c>
      <c r="I30" s="178" t="s">
        <v>70</v>
      </c>
      <c r="J30" s="455" t="s">
        <v>70</v>
      </c>
      <c r="K30" s="104" t="str">
        <f t="shared" si="0"/>
        <v>-</v>
      </c>
      <c r="L30" s="494" t="str">
        <f t="shared" si="1"/>
        <v>-</v>
      </c>
      <c r="M30" s="205" t="str">
        <f t="shared" si="2"/>
        <v>-</v>
      </c>
      <c r="N30" s="205" t="str">
        <f t="shared" si="3"/>
        <v>-</v>
      </c>
      <c r="Q30" s="212"/>
      <c r="R30" s="212"/>
      <c r="S30" s="212"/>
    </row>
    <row r="31" spans="1:19" x14ac:dyDescent="0.35">
      <c r="A31" s="76" t="s">
        <v>157</v>
      </c>
      <c r="B31" s="59">
        <v>5</v>
      </c>
      <c r="C31" s="59" t="s">
        <v>70</v>
      </c>
      <c r="D31" s="524" t="s">
        <v>9</v>
      </c>
      <c r="E31" s="468">
        <v>22.727272727272727</v>
      </c>
      <c r="F31" s="182">
        <v>60</v>
      </c>
      <c r="G31" s="456" t="s">
        <v>9</v>
      </c>
      <c r="H31" s="468">
        <v>24.8</v>
      </c>
      <c r="I31" s="182" t="s">
        <v>70</v>
      </c>
      <c r="J31" s="456" t="s">
        <v>9</v>
      </c>
      <c r="K31" s="108" t="str">
        <f t="shared" si="0"/>
        <v>-</v>
      </c>
      <c r="L31" s="461" t="str">
        <f t="shared" si="1"/>
        <v>-</v>
      </c>
      <c r="M31" s="143" t="str">
        <f t="shared" si="2"/>
        <v>-</v>
      </c>
      <c r="N31" s="143" t="str">
        <f t="shared" si="3"/>
        <v>-</v>
      </c>
      <c r="Q31" s="212"/>
      <c r="R31" s="212"/>
      <c r="S31" s="212"/>
    </row>
    <row r="32" spans="1:19" x14ac:dyDescent="0.35">
      <c r="A32" s="32" t="s">
        <v>158</v>
      </c>
      <c r="B32" s="58" t="s">
        <v>70</v>
      </c>
      <c r="C32" s="58">
        <v>0</v>
      </c>
      <c r="D32" s="180" t="s">
        <v>9</v>
      </c>
      <c r="E32" s="467">
        <v>100</v>
      </c>
      <c r="F32" s="178">
        <v>0</v>
      </c>
      <c r="G32" s="455" t="s">
        <v>9</v>
      </c>
      <c r="H32" s="467" t="s">
        <v>70</v>
      </c>
      <c r="I32" s="178" t="s">
        <v>9</v>
      </c>
      <c r="J32" s="455" t="s">
        <v>9</v>
      </c>
      <c r="K32" s="467" t="str">
        <f t="shared" si="0"/>
        <v>-</v>
      </c>
      <c r="L32" s="455" t="str">
        <f t="shared" si="1"/>
        <v>-</v>
      </c>
      <c r="M32" s="526" t="str">
        <f t="shared" si="2"/>
        <v>-</v>
      </c>
      <c r="N32" s="178" t="str">
        <f t="shared" si="3"/>
        <v>-</v>
      </c>
      <c r="Q32" s="212"/>
      <c r="R32" s="212"/>
      <c r="S32" s="212"/>
    </row>
    <row r="33" spans="1:19" x14ac:dyDescent="0.35">
      <c r="A33" s="10" t="s">
        <v>57</v>
      </c>
      <c r="B33" s="61">
        <f>SUM(B5:B32)</f>
        <v>6363</v>
      </c>
      <c r="C33" s="61">
        <f t="shared" ref="C33:D33" si="4">SUM(C5:C32)</f>
        <v>5926</v>
      </c>
      <c r="D33" s="525">
        <f t="shared" si="4"/>
        <v>4382</v>
      </c>
      <c r="E33" s="648">
        <v>78.400000000000006</v>
      </c>
      <c r="F33" s="135">
        <v>37.200000000000003</v>
      </c>
      <c r="G33" s="649">
        <v>32.6</v>
      </c>
      <c r="H33" s="469">
        <f>SUMPRODUCT(B5:B32,H5:H32)/B33</f>
        <v>2.6638378123526638</v>
      </c>
      <c r="I33" s="211">
        <f>SUMPRODUCT(C5:C32,I5:I32)/C33</f>
        <v>2.8280458994262574</v>
      </c>
      <c r="J33" s="466">
        <f>SUMPRODUCT(D5:D32,J5:J32)/D33</f>
        <v>3.7190780465540847</v>
      </c>
      <c r="K33" s="110">
        <f>J33-I33</f>
        <v>0.8910321471278273</v>
      </c>
      <c r="L33" s="527">
        <f>J33-H33</f>
        <v>1.0552402342014209</v>
      </c>
      <c r="M33" s="206">
        <f>100*(D33/C33-1)</f>
        <v>-26.054674316571045</v>
      </c>
      <c r="N33" s="206">
        <f>100*(D33/B33-1)</f>
        <v>-31.13311331133113</v>
      </c>
    </row>
    <row r="36" spans="1:19" x14ac:dyDescent="0.35">
      <c r="A36" s="193" t="s">
        <v>182</v>
      </c>
    </row>
    <row r="37" spans="1:19" x14ac:dyDescent="0.35">
      <c r="A37" s="119" t="s">
        <v>332</v>
      </c>
    </row>
    <row r="38" spans="1:19" x14ac:dyDescent="0.35">
      <c r="A38" s="193" t="s">
        <v>159</v>
      </c>
      <c r="O38" s="210"/>
      <c r="P38" s="210"/>
      <c r="Q38" s="210"/>
      <c r="R38" s="210"/>
      <c r="S38" s="210"/>
    </row>
    <row r="39" spans="1:19" x14ac:dyDescent="0.35">
      <c r="A39" s="657" t="s">
        <v>330</v>
      </c>
      <c r="O39" s="210"/>
      <c r="P39" s="210"/>
      <c r="Q39" s="210"/>
      <c r="R39" s="210"/>
      <c r="S39" s="210"/>
    </row>
    <row r="40" spans="1:19" x14ac:dyDescent="0.35">
      <c r="O40" s="210"/>
      <c r="P40" s="210"/>
      <c r="Q40" s="210"/>
      <c r="R40" s="210"/>
      <c r="S40" s="210"/>
    </row>
    <row r="41" spans="1:19" x14ac:dyDescent="0.35">
      <c r="A41" s="2" t="s">
        <v>221</v>
      </c>
      <c r="O41" s="210"/>
      <c r="P41" s="210"/>
      <c r="Q41" s="210"/>
      <c r="R41" s="210"/>
      <c r="S41" s="210"/>
    </row>
    <row r="42" spans="1:19" x14ac:dyDescent="0.35">
      <c r="O42" s="210"/>
      <c r="P42" s="210"/>
      <c r="Q42" s="210"/>
      <c r="R42" s="210"/>
      <c r="S42" s="210"/>
    </row>
    <row r="43" spans="1:19" x14ac:dyDescent="0.35">
      <c r="O43" s="210"/>
      <c r="P43" s="210"/>
      <c r="Q43" s="210"/>
      <c r="R43" s="210"/>
      <c r="S43" s="210"/>
    </row>
    <row r="44" spans="1:19" x14ac:dyDescent="0.35">
      <c r="O44" s="210"/>
      <c r="P44" s="210"/>
      <c r="Q44" s="210"/>
      <c r="R44" s="210"/>
      <c r="S44" s="210"/>
    </row>
    <row r="45" spans="1:19" x14ac:dyDescent="0.35">
      <c r="O45" s="210"/>
      <c r="P45" s="210"/>
      <c r="Q45" s="210"/>
      <c r="R45" s="210"/>
      <c r="S45" s="210"/>
    </row>
    <row r="46" spans="1:19" x14ac:dyDescent="0.35">
      <c r="O46" s="210"/>
      <c r="P46" s="210"/>
      <c r="Q46" s="210"/>
      <c r="R46" s="210"/>
      <c r="S46" s="210"/>
    </row>
    <row r="47" spans="1:19" x14ac:dyDescent="0.35">
      <c r="O47" s="210"/>
      <c r="P47" s="210"/>
      <c r="Q47" s="210"/>
      <c r="R47" s="210"/>
      <c r="S47" s="210"/>
    </row>
    <row r="48" spans="1:19" x14ac:dyDescent="0.35">
      <c r="O48" s="210"/>
      <c r="P48" s="210"/>
      <c r="Q48" s="210"/>
      <c r="R48" s="210"/>
      <c r="S48" s="210"/>
    </row>
    <row r="49" spans="15:19" x14ac:dyDescent="0.35">
      <c r="O49" s="210"/>
      <c r="P49" s="210"/>
      <c r="Q49" s="210"/>
      <c r="R49" s="210"/>
      <c r="S49" s="210"/>
    </row>
    <row r="50" spans="15:19" x14ac:dyDescent="0.35">
      <c r="O50" s="210"/>
      <c r="P50" s="210"/>
      <c r="Q50" s="210"/>
      <c r="R50" s="210"/>
      <c r="S50" s="210"/>
    </row>
    <row r="51" spans="15:19" x14ac:dyDescent="0.35">
      <c r="O51" s="210"/>
      <c r="P51" s="210"/>
      <c r="Q51" s="210"/>
      <c r="R51" s="210"/>
      <c r="S51" s="210"/>
    </row>
    <row r="52" spans="15:19" x14ac:dyDescent="0.35">
      <c r="O52" s="210"/>
      <c r="P52" s="210"/>
      <c r="Q52" s="210"/>
      <c r="R52" s="210"/>
      <c r="S52" s="210"/>
    </row>
    <row r="53" spans="15:19" x14ac:dyDescent="0.35">
      <c r="O53" s="210"/>
      <c r="P53" s="210"/>
      <c r="Q53" s="210"/>
      <c r="R53" s="210"/>
      <c r="S53" s="210"/>
    </row>
    <row r="54" spans="15:19" x14ac:dyDescent="0.35">
      <c r="O54" s="210"/>
      <c r="P54" s="210"/>
      <c r="Q54" s="210"/>
      <c r="R54" s="210"/>
      <c r="S54" s="210"/>
    </row>
    <row r="55" spans="15:19" x14ac:dyDescent="0.35">
      <c r="O55" s="210"/>
      <c r="P55" s="210"/>
      <c r="Q55" s="210"/>
      <c r="R55" s="210"/>
      <c r="S55" s="210"/>
    </row>
    <row r="56" spans="15:19" x14ac:dyDescent="0.35">
      <c r="O56" s="210"/>
      <c r="P56" s="210"/>
      <c r="Q56" s="210"/>
      <c r="R56" s="210"/>
      <c r="S56" s="210"/>
    </row>
    <row r="57" spans="15:19" x14ac:dyDescent="0.35">
      <c r="O57" s="210"/>
      <c r="P57" s="210"/>
      <c r="Q57" s="210"/>
      <c r="R57" s="210"/>
      <c r="S57" s="210"/>
    </row>
    <row r="58" spans="15:19" x14ac:dyDescent="0.35">
      <c r="O58" s="210"/>
      <c r="P58" s="210"/>
      <c r="Q58" s="210"/>
      <c r="R58" s="210"/>
      <c r="S58" s="210"/>
    </row>
    <row r="59" spans="15:19" x14ac:dyDescent="0.35">
      <c r="O59" s="210"/>
      <c r="P59" s="210"/>
      <c r="Q59" s="210"/>
      <c r="R59" s="210"/>
      <c r="S59" s="210"/>
    </row>
    <row r="60" spans="15:19" x14ac:dyDescent="0.35">
      <c r="O60" s="210"/>
      <c r="P60" s="210"/>
      <c r="Q60" s="210"/>
      <c r="R60" s="210"/>
      <c r="S60" s="210"/>
    </row>
    <row r="61" spans="15:19" x14ac:dyDescent="0.35">
      <c r="O61" s="210"/>
      <c r="P61" s="210"/>
      <c r="Q61" s="210"/>
      <c r="R61" s="210"/>
      <c r="S61" s="210"/>
    </row>
    <row r="62" spans="15:19" x14ac:dyDescent="0.35">
      <c r="O62" s="210"/>
      <c r="P62" s="210"/>
      <c r="Q62" s="210"/>
      <c r="R62" s="210"/>
      <c r="S62" s="210"/>
    </row>
    <row r="63" spans="15:19" x14ac:dyDescent="0.35">
      <c r="O63" s="210"/>
      <c r="P63" s="210"/>
      <c r="Q63" s="210"/>
      <c r="R63" s="210"/>
      <c r="S63" s="210"/>
    </row>
    <row r="64" spans="15:19" x14ac:dyDescent="0.35">
      <c r="O64" s="210"/>
      <c r="P64" s="210"/>
      <c r="Q64" s="210"/>
      <c r="R64" s="210"/>
      <c r="S64" s="210"/>
    </row>
    <row r="65" spans="15:19" x14ac:dyDescent="0.35">
      <c r="O65" s="210"/>
      <c r="P65" s="210"/>
      <c r="Q65" s="210"/>
      <c r="R65" s="210"/>
      <c r="S65" s="210"/>
    </row>
    <row r="66" spans="15:19" x14ac:dyDescent="0.35">
      <c r="O66" s="210"/>
      <c r="P66" s="210"/>
      <c r="Q66" s="210"/>
      <c r="R66" s="210"/>
      <c r="S66" s="210"/>
    </row>
    <row r="67" spans="15:19" x14ac:dyDescent="0.35">
      <c r="O67" s="210"/>
      <c r="P67" s="210"/>
      <c r="Q67" s="210"/>
      <c r="R67" s="210"/>
      <c r="S67" s="210"/>
    </row>
    <row r="68" spans="15:19" x14ac:dyDescent="0.35">
      <c r="O68" s="210"/>
      <c r="P68" s="210"/>
      <c r="Q68" s="210"/>
      <c r="R68" s="210"/>
      <c r="S68" s="210"/>
    </row>
    <row r="69" spans="15:19" x14ac:dyDescent="0.35">
      <c r="O69" s="210"/>
      <c r="P69" s="210"/>
      <c r="Q69" s="210"/>
      <c r="R69" s="210"/>
      <c r="S69" s="210"/>
    </row>
    <row r="70" spans="15:19" x14ac:dyDescent="0.35">
      <c r="O70" s="210"/>
      <c r="P70" s="210"/>
      <c r="Q70" s="210"/>
      <c r="R70" s="210"/>
      <c r="S70" s="210"/>
    </row>
    <row r="71" spans="15:19" x14ac:dyDescent="0.35">
      <c r="O71" s="210"/>
      <c r="P71" s="210"/>
      <c r="Q71" s="210"/>
      <c r="R71" s="210"/>
      <c r="S71" s="210"/>
    </row>
    <row r="72" spans="15:19" x14ac:dyDescent="0.35">
      <c r="O72" s="210"/>
      <c r="P72" s="210"/>
      <c r="Q72" s="210"/>
      <c r="R72" s="210"/>
      <c r="S72" s="210"/>
    </row>
    <row r="73" spans="15:19" x14ac:dyDescent="0.35">
      <c r="O73" s="210"/>
      <c r="P73" s="210"/>
      <c r="Q73" s="210"/>
      <c r="R73" s="210"/>
      <c r="S73" s="210"/>
    </row>
    <row r="74" spans="15:19" x14ac:dyDescent="0.35">
      <c r="O74" s="210"/>
      <c r="P74" s="210"/>
      <c r="Q74" s="210"/>
      <c r="R74" s="210"/>
      <c r="S74" s="210"/>
    </row>
    <row r="75" spans="15:19" x14ac:dyDescent="0.35">
      <c r="O75" s="210"/>
      <c r="P75" s="210"/>
      <c r="Q75" s="210"/>
      <c r="R75" s="210"/>
      <c r="S75" s="210"/>
    </row>
  </sheetData>
  <mergeCells count="5">
    <mergeCell ref="B3:D3"/>
    <mergeCell ref="H3:J3"/>
    <mergeCell ref="E3:G3"/>
    <mergeCell ref="K3:L3"/>
    <mergeCell ref="M3:N3"/>
  </mergeCells>
  <hyperlinks>
    <hyperlink ref="A41" location="Contents!A1" display="Back to index" xr:uid="{D9939B25-1E3F-4792-90B6-A5C412F7CA4C}"/>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277" id="{435C9E0C-12F5-4BD8-9395-6B1BAA0C0F4F}">
            <x14:iconSet iconSet="3Triangles">
              <x14:cfvo type="percent">
                <xm:f>0</xm:f>
              </x14:cfvo>
              <x14:cfvo type="num">
                <xm:f>1.0000000000000001E-5</xm:f>
              </x14:cfvo>
              <x14:cfvo type="num">
                <xm:f>1.0000000000000001E-5</xm:f>
              </x14:cfvo>
            </x14:iconSet>
          </x14:cfRule>
          <xm:sqref>L5</xm:sqref>
        </x14:conditionalFormatting>
        <x14:conditionalFormatting xmlns:xm="http://schemas.microsoft.com/office/excel/2006/main">
          <x14:cfRule type="iconSet" priority="273" id="{04352DB2-67DF-4EB6-909F-12970E53571E}">
            <x14:iconSet iconSet="3Triangles">
              <x14:cfvo type="percent">
                <xm:f>0</xm:f>
              </x14:cfvo>
              <x14:cfvo type="num">
                <xm:f>1.0000000000000001E-5</xm:f>
              </x14:cfvo>
              <x14:cfvo type="num">
                <xm:f>1.0000000000000001E-5</xm:f>
              </x14:cfvo>
            </x14:iconSet>
          </x14:cfRule>
          <xm:sqref>L6</xm:sqref>
        </x14:conditionalFormatting>
        <x14:conditionalFormatting xmlns:xm="http://schemas.microsoft.com/office/excel/2006/main">
          <x14:cfRule type="iconSet" priority="269" id="{72C52FB8-DBEC-4AE5-978F-78966032F21E}">
            <x14:iconSet iconSet="3Triangles">
              <x14:cfvo type="percent">
                <xm:f>0</xm:f>
              </x14:cfvo>
              <x14:cfvo type="num">
                <xm:f>1.0000000000000001E-5</xm:f>
              </x14:cfvo>
              <x14:cfvo type="num">
                <xm:f>1.0000000000000001E-5</xm:f>
              </x14:cfvo>
            </x14:iconSet>
          </x14:cfRule>
          <xm:sqref>L7</xm:sqref>
        </x14:conditionalFormatting>
        <x14:conditionalFormatting xmlns:xm="http://schemas.microsoft.com/office/excel/2006/main">
          <x14:cfRule type="iconSet" priority="267" id="{680E2644-3729-4A52-92D5-BC18A76B9DF4}">
            <x14:iconSet iconSet="3Triangles">
              <x14:cfvo type="percent">
                <xm:f>0</xm:f>
              </x14:cfvo>
              <x14:cfvo type="num">
                <xm:f>1.0000000000000001E-5</xm:f>
              </x14:cfvo>
              <x14:cfvo type="num">
                <xm:f>1.0000000000000001E-5</xm:f>
              </x14:cfvo>
            </x14:iconSet>
          </x14:cfRule>
          <xm:sqref>L8</xm:sqref>
        </x14:conditionalFormatting>
        <x14:conditionalFormatting xmlns:xm="http://schemas.microsoft.com/office/excel/2006/main">
          <x14:cfRule type="iconSet" priority="265" id="{725F7255-C4AF-48C9-82D6-23BD1B516E71}">
            <x14:iconSet iconSet="3Triangles">
              <x14:cfvo type="percent">
                <xm:f>0</xm:f>
              </x14:cfvo>
              <x14:cfvo type="num">
                <xm:f>1.0000000000000001E-5</xm:f>
              </x14:cfvo>
              <x14:cfvo type="num">
                <xm:f>1.0000000000000001E-5</xm:f>
              </x14:cfvo>
            </x14:iconSet>
          </x14:cfRule>
          <xm:sqref>L9</xm:sqref>
        </x14:conditionalFormatting>
        <x14:conditionalFormatting xmlns:xm="http://schemas.microsoft.com/office/excel/2006/main">
          <x14:cfRule type="iconSet" priority="259" id="{E83AF271-5992-4A7F-BC76-9EF815A24A0E}">
            <x14:iconSet iconSet="3Triangles">
              <x14:cfvo type="percent">
                <xm:f>0</xm:f>
              </x14:cfvo>
              <x14:cfvo type="num">
                <xm:f>1.0000000000000001E-5</xm:f>
              </x14:cfvo>
              <x14:cfvo type="num">
                <xm:f>1.0000000000000001E-5</xm:f>
              </x14:cfvo>
            </x14:iconSet>
          </x14:cfRule>
          <xm:sqref>L11</xm:sqref>
        </x14:conditionalFormatting>
        <x14:conditionalFormatting xmlns:xm="http://schemas.microsoft.com/office/excel/2006/main">
          <x14:cfRule type="iconSet" priority="235" id="{E24C8E9A-53A6-4CE7-90A7-4D09FE4BE7FF}">
            <x14:iconSet iconSet="3Triangles">
              <x14:cfvo type="percent">
                <xm:f>0</xm:f>
              </x14:cfvo>
              <x14:cfvo type="num">
                <xm:f>1.0000000000000001E-5</xm:f>
              </x14:cfvo>
              <x14:cfvo type="num">
                <xm:f>1.0000000000000001E-5</xm:f>
              </x14:cfvo>
            </x14:iconSet>
          </x14:cfRule>
          <xm:sqref>L22</xm:sqref>
        </x14:conditionalFormatting>
        <x14:conditionalFormatting xmlns:xm="http://schemas.microsoft.com/office/excel/2006/main">
          <x14:cfRule type="iconSet" priority="231" id="{0F18E25B-A0FE-4D42-98E2-2B5EBA113B7E}">
            <x14:iconSet iconSet="3Triangles">
              <x14:cfvo type="percent">
                <xm:f>0</xm:f>
              </x14:cfvo>
              <x14:cfvo type="num">
                <xm:f>1.0000000000000001E-5</xm:f>
              </x14:cfvo>
              <x14:cfvo type="num">
                <xm:f>1.0000000000000001E-5</xm:f>
              </x14:cfvo>
            </x14:iconSet>
          </x14:cfRule>
          <xm:sqref>L24</xm:sqref>
        </x14:conditionalFormatting>
        <x14:conditionalFormatting xmlns:xm="http://schemas.microsoft.com/office/excel/2006/main">
          <x14:cfRule type="iconSet" priority="204" id="{F8A26E75-36AF-45EC-9FA2-7DD03120ACCC}">
            <x14:iconSet iconSet="3Triangles">
              <x14:cfvo type="percent">
                <xm:f>0</xm:f>
              </x14:cfvo>
              <x14:cfvo type="num">
                <xm:f>1.0000000000000001E-5</xm:f>
              </x14:cfvo>
              <x14:cfvo type="num">
                <xm:f>1.0000000000000001E-5</xm:f>
              </x14:cfvo>
            </x14:iconSet>
          </x14:cfRule>
          <xm:sqref>K5</xm:sqref>
        </x14:conditionalFormatting>
        <x14:conditionalFormatting xmlns:xm="http://schemas.microsoft.com/office/excel/2006/main">
          <x14:cfRule type="iconSet" priority="202" id="{8F6E266A-6327-4016-88B7-E391C6A99BFE}">
            <x14:iconSet iconSet="3Triangles">
              <x14:cfvo type="percent">
                <xm:f>0</xm:f>
              </x14:cfvo>
              <x14:cfvo type="num">
                <xm:f>1.0000000000000001E-5</xm:f>
              </x14:cfvo>
              <x14:cfvo type="num">
                <xm:f>1.0000000000000001E-5</xm:f>
              </x14:cfvo>
            </x14:iconSet>
          </x14:cfRule>
          <xm:sqref>K6</xm:sqref>
        </x14:conditionalFormatting>
        <x14:conditionalFormatting xmlns:xm="http://schemas.microsoft.com/office/excel/2006/main">
          <x14:cfRule type="iconSet" priority="201" id="{1D9FC6AA-54F6-4D15-823B-B4C257A5E0B6}">
            <x14:iconSet iconSet="3Triangles">
              <x14:cfvo type="percent">
                <xm:f>0</xm:f>
              </x14:cfvo>
              <x14:cfvo type="num">
                <xm:f>1.0000000000000001E-5</xm:f>
              </x14:cfvo>
              <x14:cfvo type="num">
                <xm:f>1.0000000000000001E-5</xm:f>
              </x14:cfvo>
            </x14:iconSet>
          </x14:cfRule>
          <xm:sqref>K7</xm:sqref>
        </x14:conditionalFormatting>
        <x14:conditionalFormatting xmlns:xm="http://schemas.microsoft.com/office/excel/2006/main">
          <x14:cfRule type="iconSet" priority="200" id="{C5F2DC25-ED9F-4F52-86E6-C6ABD8556714}">
            <x14:iconSet iconSet="3Triangles">
              <x14:cfvo type="percent">
                <xm:f>0</xm:f>
              </x14:cfvo>
              <x14:cfvo type="num">
                <xm:f>1.0000000000000001E-5</xm:f>
              </x14:cfvo>
              <x14:cfvo type="num">
                <xm:f>1.0000000000000001E-5</xm:f>
              </x14:cfvo>
            </x14:iconSet>
          </x14:cfRule>
          <xm:sqref>K8</xm:sqref>
        </x14:conditionalFormatting>
        <x14:conditionalFormatting xmlns:xm="http://schemas.microsoft.com/office/excel/2006/main">
          <x14:cfRule type="iconSet" priority="199" id="{FEC26552-5D19-4E53-B07A-30D14E8E2D70}">
            <x14:iconSet iconSet="3Triangles">
              <x14:cfvo type="percent">
                <xm:f>0</xm:f>
              </x14:cfvo>
              <x14:cfvo type="num">
                <xm:f>1.0000000000000001E-5</xm:f>
              </x14:cfvo>
              <x14:cfvo type="num">
                <xm:f>1.0000000000000001E-5</xm:f>
              </x14:cfvo>
            </x14:iconSet>
          </x14:cfRule>
          <xm:sqref>K9</xm:sqref>
        </x14:conditionalFormatting>
        <x14:conditionalFormatting xmlns:xm="http://schemas.microsoft.com/office/excel/2006/main">
          <x14:cfRule type="iconSet" priority="196" id="{E67CD4F8-DB0F-4325-90EC-9A1F86BEFE59}">
            <x14:iconSet iconSet="3Triangles">
              <x14:cfvo type="percent">
                <xm:f>0</xm:f>
              </x14:cfvo>
              <x14:cfvo type="num">
                <xm:f>1.0000000000000001E-5</xm:f>
              </x14:cfvo>
              <x14:cfvo type="num">
                <xm:f>1.0000000000000001E-5</xm:f>
              </x14:cfvo>
            </x14:iconSet>
          </x14:cfRule>
          <xm:sqref>K11</xm:sqref>
        </x14:conditionalFormatting>
        <x14:conditionalFormatting xmlns:xm="http://schemas.microsoft.com/office/excel/2006/main">
          <x14:cfRule type="iconSet" priority="184" id="{2A2D6618-7789-4667-A87B-7F0AFD3C8690}">
            <x14:iconSet iconSet="3Triangles">
              <x14:cfvo type="percent">
                <xm:f>0</xm:f>
              </x14:cfvo>
              <x14:cfvo type="num">
                <xm:f>1.0000000000000001E-5</xm:f>
              </x14:cfvo>
              <x14:cfvo type="num">
                <xm:f>1.0000000000000001E-5</xm:f>
              </x14:cfvo>
            </x14:iconSet>
          </x14:cfRule>
          <xm:sqref>K22</xm:sqref>
        </x14:conditionalFormatting>
        <x14:conditionalFormatting xmlns:xm="http://schemas.microsoft.com/office/excel/2006/main">
          <x14:cfRule type="iconSet" priority="182" id="{01F54FE4-CB55-4345-B03F-0A397F5465F2}">
            <x14:iconSet iconSet="3Triangles">
              <x14:cfvo type="percent">
                <xm:f>0</xm:f>
              </x14:cfvo>
              <x14:cfvo type="num">
                <xm:f>1.0000000000000001E-5</xm:f>
              </x14:cfvo>
              <x14:cfvo type="num">
                <xm:f>1.0000000000000001E-5</xm:f>
              </x14:cfvo>
            </x14:iconSet>
          </x14:cfRule>
          <xm:sqref>K24</xm:sqref>
        </x14:conditionalFormatting>
        <x14:conditionalFormatting xmlns:xm="http://schemas.microsoft.com/office/excel/2006/main">
          <x14:cfRule type="iconSet" priority="168" id="{E27EB367-620A-42BE-96C5-B55786BAA379}">
            <x14:iconSet iconSet="3Triangles">
              <x14:cfvo type="percent">
                <xm:f>0</xm:f>
              </x14:cfvo>
              <x14:cfvo type="num">
                <xm:f>1.0000000000000001E-5</xm:f>
              </x14:cfvo>
              <x14:cfvo type="num">
                <xm:f>1.0000000000000001E-5</xm:f>
              </x14:cfvo>
            </x14:iconSet>
          </x14:cfRule>
          <xm:sqref>N5</xm:sqref>
        </x14:conditionalFormatting>
        <x14:conditionalFormatting xmlns:xm="http://schemas.microsoft.com/office/excel/2006/main">
          <x14:cfRule type="iconSet" priority="166" id="{89144228-2AC3-4498-865E-F945AE1E0999}">
            <x14:iconSet iconSet="3Triangles">
              <x14:cfvo type="percent">
                <xm:f>0</xm:f>
              </x14:cfvo>
              <x14:cfvo type="num">
                <xm:f>1.0000000000000001E-5</xm:f>
              </x14:cfvo>
              <x14:cfvo type="num">
                <xm:f>1.0000000000000001E-5</xm:f>
              </x14:cfvo>
            </x14:iconSet>
          </x14:cfRule>
          <xm:sqref>N6</xm:sqref>
        </x14:conditionalFormatting>
        <x14:conditionalFormatting xmlns:xm="http://schemas.microsoft.com/office/excel/2006/main">
          <x14:cfRule type="iconSet" priority="165" id="{C7E70FD3-2896-4D01-A344-8D53C0397BF2}">
            <x14:iconSet iconSet="3Triangles">
              <x14:cfvo type="percent">
                <xm:f>0</xm:f>
              </x14:cfvo>
              <x14:cfvo type="num">
                <xm:f>1.0000000000000001E-5</xm:f>
              </x14:cfvo>
              <x14:cfvo type="num">
                <xm:f>1.0000000000000001E-5</xm:f>
              </x14:cfvo>
            </x14:iconSet>
          </x14:cfRule>
          <xm:sqref>N7</xm:sqref>
        </x14:conditionalFormatting>
        <x14:conditionalFormatting xmlns:xm="http://schemas.microsoft.com/office/excel/2006/main">
          <x14:cfRule type="iconSet" priority="164" id="{C6399A50-64D6-4AE7-A9BB-FA0935FBFC4A}">
            <x14:iconSet iconSet="3Triangles">
              <x14:cfvo type="percent">
                <xm:f>0</xm:f>
              </x14:cfvo>
              <x14:cfvo type="num">
                <xm:f>1.0000000000000001E-5</xm:f>
              </x14:cfvo>
              <x14:cfvo type="num">
                <xm:f>1.0000000000000001E-5</xm:f>
              </x14:cfvo>
            </x14:iconSet>
          </x14:cfRule>
          <xm:sqref>N8</xm:sqref>
        </x14:conditionalFormatting>
        <x14:conditionalFormatting xmlns:xm="http://schemas.microsoft.com/office/excel/2006/main">
          <x14:cfRule type="iconSet" priority="163" id="{F6D03BC2-116A-4307-8FB9-6594E5DD1856}">
            <x14:iconSet iconSet="3Triangles">
              <x14:cfvo type="percent">
                <xm:f>0</xm:f>
              </x14:cfvo>
              <x14:cfvo type="num">
                <xm:f>1.0000000000000001E-5</xm:f>
              </x14:cfvo>
              <x14:cfvo type="num">
                <xm:f>1.0000000000000001E-5</xm:f>
              </x14:cfvo>
            </x14:iconSet>
          </x14:cfRule>
          <xm:sqref>N9</xm:sqref>
        </x14:conditionalFormatting>
        <x14:conditionalFormatting xmlns:xm="http://schemas.microsoft.com/office/excel/2006/main">
          <x14:cfRule type="iconSet" priority="160" id="{E570174D-E719-4251-916B-3FB01FD1E1CE}">
            <x14:iconSet iconSet="3Triangles">
              <x14:cfvo type="percent">
                <xm:f>0</xm:f>
              </x14:cfvo>
              <x14:cfvo type="num">
                <xm:f>1.0000000000000001E-5</xm:f>
              </x14:cfvo>
              <x14:cfvo type="num">
                <xm:f>1.0000000000000001E-5</xm:f>
              </x14:cfvo>
            </x14:iconSet>
          </x14:cfRule>
          <xm:sqref>N11</xm:sqref>
        </x14:conditionalFormatting>
        <x14:conditionalFormatting xmlns:xm="http://schemas.microsoft.com/office/excel/2006/main">
          <x14:cfRule type="iconSet" priority="148" id="{BA40DDF0-5E32-4107-9513-240E97794AC5}">
            <x14:iconSet iconSet="3Triangles">
              <x14:cfvo type="percent">
                <xm:f>0</xm:f>
              </x14:cfvo>
              <x14:cfvo type="num">
                <xm:f>1.0000000000000001E-5</xm:f>
              </x14:cfvo>
              <x14:cfvo type="num">
                <xm:f>1.0000000000000001E-5</xm:f>
              </x14:cfvo>
            </x14:iconSet>
          </x14:cfRule>
          <xm:sqref>N22</xm:sqref>
        </x14:conditionalFormatting>
        <x14:conditionalFormatting xmlns:xm="http://schemas.microsoft.com/office/excel/2006/main">
          <x14:cfRule type="iconSet" priority="146" id="{BB6E5A98-3D88-4D61-BDFB-78F34CEE1606}">
            <x14:iconSet iconSet="3Triangles">
              <x14:cfvo type="percent">
                <xm:f>0</xm:f>
              </x14:cfvo>
              <x14:cfvo type="num">
                <xm:f>1.0000000000000001E-5</xm:f>
              </x14:cfvo>
              <x14:cfvo type="num">
                <xm:f>1.0000000000000001E-5</xm:f>
              </x14:cfvo>
            </x14:iconSet>
          </x14:cfRule>
          <xm:sqref>N24</xm:sqref>
        </x14:conditionalFormatting>
        <x14:conditionalFormatting xmlns:xm="http://schemas.microsoft.com/office/excel/2006/main">
          <x14:cfRule type="iconSet" priority="132" id="{6AEF1481-B657-4B2D-B81A-AAD8C99E4BBF}">
            <x14:iconSet iconSet="3Triangles">
              <x14:cfvo type="percent">
                <xm:f>0</xm:f>
              </x14:cfvo>
              <x14:cfvo type="num">
                <xm:f>1.0000000000000001E-5</xm:f>
              </x14:cfvo>
              <x14:cfvo type="num">
                <xm:f>1.0000000000000001E-5</xm:f>
              </x14:cfvo>
            </x14:iconSet>
          </x14:cfRule>
          <xm:sqref>M5</xm:sqref>
        </x14:conditionalFormatting>
        <x14:conditionalFormatting xmlns:xm="http://schemas.microsoft.com/office/excel/2006/main">
          <x14:cfRule type="iconSet" priority="130" id="{5090140F-2783-4726-B1CB-539052AFAAE5}">
            <x14:iconSet iconSet="3Triangles">
              <x14:cfvo type="percent">
                <xm:f>0</xm:f>
              </x14:cfvo>
              <x14:cfvo type="num">
                <xm:f>1.0000000000000001E-5</xm:f>
              </x14:cfvo>
              <x14:cfvo type="num">
                <xm:f>1.0000000000000001E-5</xm:f>
              </x14:cfvo>
            </x14:iconSet>
          </x14:cfRule>
          <xm:sqref>M6</xm:sqref>
        </x14:conditionalFormatting>
        <x14:conditionalFormatting xmlns:xm="http://schemas.microsoft.com/office/excel/2006/main">
          <x14:cfRule type="iconSet" priority="129" id="{29BC5C86-3488-45A1-9278-1D16F92B0298}">
            <x14:iconSet iconSet="3Triangles">
              <x14:cfvo type="percent">
                <xm:f>0</xm:f>
              </x14:cfvo>
              <x14:cfvo type="num">
                <xm:f>1.0000000000000001E-5</xm:f>
              </x14:cfvo>
              <x14:cfvo type="num">
                <xm:f>1.0000000000000001E-5</xm:f>
              </x14:cfvo>
            </x14:iconSet>
          </x14:cfRule>
          <xm:sqref>M7</xm:sqref>
        </x14:conditionalFormatting>
        <x14:conditionalFormatting xmlns:xm="http://schemas.microsoft.com/office/excel/2006/main">
          <x14:cfRule type="iconSet" priority="128" id="{43C654E3-C8DF-440C-B478-6EBB5A957DB6}">
            <x14:iconSet iconSet="3Triangles">
              <x14:cfvo type="percent">
                <xm:f>0</xm:f>
              </x14:cfvo>
              <x14:cfvo type="num">
                <xm:f>1.0000000000000001E-5</xm:f>
              </x14:cfvo>
              <x14:cfvo type="num">
                <xm:f>1.0000000000000001E-5</xm:f>
              </x14:cfvo>
            </x14:iconSet>
          </x14:cfRule>
          <xm:sqref>M8</xm:sqref>
        </x14:conditionalFormatting>
        <x14:conditionalFormatting xmlns:xm="http://schemas.microsoft.com/office/excel/2006/main">
          <x14:cfRule type="iconSet" priority="127" id="{C9C4A028-783D-4EF6-8BD5-CBDF7D4E966A}">
            <x14:iconSet iconSet="3Triangles">
              <x14:cfvo type="percent">
                <xm:f>0</xm:f>
              </x14:cfvo>
              <x14:cfvo type="num">
                <xm:f>1.0000000000000001E-5</xm:f>
              </x14:cfvo>
              <x14:cfvo type="num">
                <xm:f>1.0000000000000001E-5</xm:f>
              </x14:cfvo>
            </x14:iconSet>
          </x14:cfRule>
          <xm:sqref>M9</xm:sqref>
        </x14:conditionalFormatting>
        <x14:conditionalFormatting xmlns:xm="http://schemas.microsoft.com/office/excel/2006/main">
          <x14:cfRule type="iconSet" priority="124" id="{4EE6F133-CB99-4E29-B679-567E12F7BF38}">
            <x14:iconSet iconSet="3Triangles">
              <x14:cfvo type="percent">
                <xm:f>0</xm:f>
              </x14:cfvo>
              <x14:cfvo type="num">
                <xm:f>1.0000000000000001E-5</xm:f>
              </x14:cfvo>
              <x14:cfvo type="num">
                <xm:f>1.0000000000000001E-5</xm:f>
              </x14:cfvo>
            </x14:iconSet>
          </x14:cfRule>
          <xm:sqref>M11</xm:sqref>
        </x14:conditionalFormatting>
        <x14:conditionalFormatting xmlns:xm="http://schemas.microsoft.com/office/excel/2006/main">
          <x14:cfRule type="iconSet" priority="112" id="{89C6C52D-002A-4C35-AD25-BFC887BBD269}">
            <x14:iconSet iconSet="3Triangles">
              <x14:cfvo type="percent">
                <xm:f>0</xm:f>
              </x14:cfvo>
              <x14:cfvo type="num">
                <xm:f>1.0000000000000001E-5</xm:f>
              </x14:cfvo>
              <x14:cfvo type="num">
                <xm:f>1.0000000000000001E-5</xm:f>
              </x14:cfvo>
            </x14:iconSet>
          </x14:cfRule>
          <xm:sqref>M22</xm:sqref>
        </x14:conditionalFormatting>
        <x14:conditionalFormatting xmlns:xm="http://schemas.microsoft.com/office/excel/2006/main">
          <x14:cfRule type="iconSet" priority="110" id="{EB352334-26B3-45E2-AC4D-A9D660546D6B}">
            <x14:iconSet iconSet="3Triangles">
              <x14:cfvo type="percent">
                <xm:f>0</xm:f>
              </x14:cfvo>
              <x14:cfvo type="num">
                <xm:f>1.0000000000000001E-5</xm:f>
              </x14:cfvo>
              <x14:cfvo type="num">
                <xm:f>1.0000000000000001E-5</xm:f>
              </x14:cfvo>
            </x14:iconSet>
          </x14:cfRule>
          <xm:sqref>M24</xm:sqref>
        </x14:conditionalFormatting>
        <x14:conditionalFormatting xmlns:xm="http://schemas.microsoft.com/office/excel/2006/main">
          <x14:cfRule type="iconSet" priority="96" id="{1FF37932-FFAF-4CE6-B89D-A2F5A0E63E1B}">
            <x14:iconSet iconSet="3Triangles">
              <x14:cfvo type="percent">
                <xm:f>0</xm:f>
              </x14:cfvo>
              <x14:cfvo type="num">
                <xm:f>1.0000000000000001E-5</xm:f>
              </x14:cfvo>
              <x14:cfvo type="num">
                <xm:f>1.0000000000000001E-5</xm:f>
              </x14:cfvo>
            </x14:iconSet>
          </x14:cfRule>
          <xm:sqref>N33</xm:sqref>
        </x14:conditionalFormatting>
        <x14:conditionalFormatting xmlns:xm="http://schemas.microsoft.com/office/excel/2006/main">
          <x14:cfRule type="iconSet" priority="95" id="{B0E95590-904B-4BB9-84A5-8CE938EEC075}">
            <x14:iconSet iconSet="3Triangles">
              <x14:cfvo type="percent">
                <xm:f>0</xm:f>
              </x14:cfvo>
              <x14:cfvo type="num">
                <xm:f>1.0000000000000001E-5</xm:f>
              </x14:cfvo>
              <x14:cfvo type="num">
                <xm:f>1.0000000000000001E-5</xm:f>
              </x14:cfvo>
            </x14:iconSet>
          </x14:cfRule>
          <xm:sqref>M33</xm:sqref>
        </x14:conditionalFormatting>
        <x14:conditionalFormatting xmlns:xm="http://schemas.microsoft.com/office/excel/2006/main">
          <x14:cfRule type="iconSet" priority="94" id="{DA0DFF6C-841B-4F69-8477-0048D70A6867}">
            <x14:iconSet iconSet="3Triangles">
              <x14:cfvo type="percent">
                <xm:f>0</xm:f>
              </x14:cfvo>
              <x14:cfvo type="num">
                <xm:f>1.0000000000000001E-5</xm:f>
              </x14:cfvo>
              <x14:cfvo type="num">
                <xm:f>1.0000000000000001E-5</xm:f>
              </x14:cfvo>
            </x14:iconSet>
          </x14:cfRule>
          <xm:sqref>L33</xm:sqref>
        </x14:conditionalFormatting>
        <x14:conditionalFormatting xmlns:xm="http://schemas.microsoft.com/office/excel/2006/main">
          <x14:cfRule type="iconSet" priority="93" id="{A5ECCA72-284A-422D-BA09-2602D01110C4}">
            <x14:iconSet iconSet="3Triangles">
              <x14:cfvo type="percent">
                <xm:f>0</xm:f>
              </x14:cfvo>
              <x14:cfvo type="num">
                <xm:f>1.0000000000000001E-5</xm:f>
              </x14:cfvo>
              <x14:cfvo type="num">
                <xm:f>1.0000000000000001E-5</xm:f>
              </x14:cfvo>
            </x14:iconSet>
          </x14:cfRule>
          <xm:sqref>K33</xm:sqref>
        </x14:conditionalFormatting>
        <x14:conditionalFormatting xmlns:xm="http://schemas.microsoft.com/office/excel/2006/main">
          <x14:cfRule type="iconSet" priority="92" id="{1D2775B7-8613-40E8-88B9-A4EC29E3DD05}">
            <x14:iconSet iconSet="3Triangles">
              <x14:cfvo type="percent">
                <xm:f>0</xm:f>
              </x14:cfvo>
              <x14:cfvo type="num">
                <xm:f>1.0000000000000001E-5</xm:f>
              </x14:cfvo>
              <x14:cfvo type="num">
                <xm:f>1.0000000000000001E-5</xm:f>
              </x14:cfvo>
            </x14:iconSet>
          </x14:cfRule>
          <xm:sqref>L10</xm:sqref>
        </x14:conditionalFormatting>
        <x14:conditionalFormatting xmlns:xm="http://schemas.microsoft.com/office/excel/2006/main">
          <x14:cfRule type="iconSet" priority="91" id="{4757C103-BD7A-406F-AECC-3F7E48D40B00}">
            <x14:iconSet iconSet="3Triangles">
              <x14:cfvo type="percent">
                <xm:f>0</xm:f>
              </x14:cfvo>
              <x14:cfvo type="num">
                <xm:f>1.0000000000000001E-5</xm:f>
              </x14:cfvo>
              <x14:cfvo type="num">
                <xm:f>1.0000000000000001E-5</xm:f>
              </x14:cfvo>
            </x14:iconSet>
          </x14:cfRule>
          <xm:sqref>K10</xm:sqref>
        </x14:conditionalFormatting>
        <x14:conditionalFormatting xmlns:xm="http://schemas.microsoft.com/office/excel/2006/main">
          <x14:cfRule type="iconSet" priority="90" id="{A4B6F78A-3EC1-40E5-8AE9-13D1418BC3E4}">
            <x14:iconSet iconSet="3Triangles">
              <x14:cfvo type="percent">
                <xm:f>0</xm:f>
              </x14:cfvo>
              <x14:cfvo type="num">
                <xm:f>1.0000000000000001E-5</xm:f>
              </x14:cfvo>
              <x14:cfvo type="num">
                <xm:f>1.0000000000000001E-5</xm:f>
              </x14:cfvo>
            </x14:iconSet>
          </x14:cfRule>
          <xm:sqref>N10</xm:sqref>
        </x14:conditionalFormatting>
        <x14:conditionalFormatting xmlns:xm="http://schemas.microsoft.com/office/excel/2006/main">
          <x14:cfRule type="iconSet" priority="89" id="{6ABCF04D-0626-4B3D-A05E-775138CE0C6D}">
            <x14:iconSet iconSet="3Triangles">
              <x14:cfvo type="percent">
                <xm:f>0</xm:f>
              </x14:cfvo>
              <x14:cfvo type="num">
                <xm:f>1.0000000000000001E-5</xm:f>
              </x14:cfvo>
              <x14:cfvo type="num">
                <xm:f>1.0000000000000001E-5</xm:f>
              </x14:cfvo>
            </x14:iconSet>
          </x14:cfRule>
          <xm:sqref>M10</xm:sqref>
        </x14:conditionalFormatting>
        <x14:conditionalFormatting xmlns:xm="http://schemas.microsoft.com/office/excel/2006/main">
          <x14:cfRule type="iconSet" priority="88" id="{5A55AFC6-6322-467E-9619-B721CEDAFA48}">
            <x14:iconSet iconSet="3Triangles">
              <x14:cfvo type="percent">
                <xm:f>0</xm:f>
              </x14:cfvo>
              <x14:cfvo type="num">
                <xm:f>1.0000000000000001E-5</xm:f>
              </x14:cfvo>
              <x14:cfvo type="num">
                <xm:f>1.0000000000000001E-5</xm:f>
              </x14:cfvo>
            </x14:iconSet>
          </x14:cfRule>
          <xm:sqref>L12</xm:sqref>
        </x14:conditionalFormatting>
        <x14:conditionalFormatting xmlns:xm="http://schemas.microsoft.com/office/excel/2006/main">
          <x14:cfRule type="iconSet" priority="87" id="{E2B9499A-710F-468C-AD8F-4F76C038D778}">
            <x14:iconSet iconSet="3Triangles">
              <x14:cfvo type="percent">
                <xm:f>0</xm:f>
              </x14:cfvo>
              <x14:cfvo type="num">
                <xm:f>1.0000000000000001E-5</xm:f>
              </x14:cfvo>
              <x14:cfvo type="num">
                <xm:f>1.0000000000000001E-5</xm:f>
              </x14:cfvo>
            </x14:iconSet>
          </x14:cfRule>
          <xm:sqref>K12</xm:sqref>
        </x14:conditionalFormatting>
        <x14:conditionalFormatting xmlns:xm="http://schemas.microsoft.com/office/excel/2006/main">
          <x14:cfRule type="iconSet" priority="86" id="{41ACF942-4035-486F-A7BB-FB01588BDB78}">
            <x14:iconSet iconSet="3Triangles">
              <x14:cfvo type="percent">
                <xm:f>0</xm:f>
              </x14:cfvo>
              <x14:cfvo type="num">
                <xm:f>1.0000000000000001E-5</xm:f>
              </x14:cfvo>
              <x14:cfvo type="num">
                <xm:f>1.0000000000000001E-5</xm:f>
              </x14:cfvo>
            </x14:iconSet>
          </x14:cfRule>
          <xm:sqref>N12</xm:sqref>
        </x14:conditionalFormatting>
        <x14:conditionalFormatting xmlns:xm="http://schemas.microsoft.com/office/excel/2006/main">
          <x14:cfRule type="iconSet" priority="85" id="{8DDFF7D4-C931-466F-9FEE-5DD46FDDD9CF}">
            <x14:iconSet iconSet="3Triangles">
              <x14:cfvo type="percent">
                <xm:f>0</xm:f>
              </x14:cfvo>
              <x14:cfvo type="num">
                <xm:f>1.0000000000000001E-5</xm:f>
              </x14:cfvo>
              <x14:cfvo type="num">
                <xm:f>1.0000000000000001E-5</xm:f>
              </x14:cfvo>
            </x14:iconSet>
          </x14:cfRule>
          <xm:sqref>M12</xm:sqref>
        </x14:conditionalFormatting>
        <x14:conditionalFormatting xmlns:xm="http://schemas.microsoft.com/office/excel/2006/main">
          <x14:cfRule type="iconSet" priority="84" id="{24AE48F7-CF3B-449B-B11E-321622D46159}">
            <x14:iconSet iconSet="3Triangles">
              <x14:cfvo type="percent">
                <xm:f>0</xm:f>
              </x14:cfvo>
              <x14:cfvo type="num">
                <xm:f>1.0000000000000001E-5</xm:f>
              </x14:cfvo>
              <x14:cfvo type="num">
                <xm:f>1.0000000000000001E-5</xm:f>
              </x14:cfvo>
            </x14:iconSet>
          </x14:cfRule>
          <xm:sqref>L14</xm:sqref>
        </x14:conditionalFormatting>
        <x14:conditionalFormatting xmlns:xm="http://schemas.microsoft.com/office/excel/2006/main">
          <x14:cfRule type="iconSet" priority="83" id="{60EDE4E7-0051-4F32-ABAD-2914B20826D2}">
            <x14:iconSet iconSet="3Triangles">
              <x14:cfvo type="percent">
                <xm:f>0</xm:f>
              </x14:cfvo>
              <x14:cfvo type="num">
                <xm:f>1.0000000000000001E-5</xm:f>
              </x14:cfvo>
              <x14:cfvo type="num">
                <xm:f>1.0000000000000001E-5</xm:f>
              </x14:cfvo>
            </x14:iconSet>
          </x14:cfRule>
          <xm:sqref>K14</xm:sqref>
        </x14:conditionalFormatting>
        <x14:conditionalFormatting xmlns:xm="http://schemas.microsoft.com/office/excel/2006/main">
          <x14:cfRule type="iconSet" priority="82" id="{FA9F0A2F-85DC-4B2E-90B9-A098DB953DA7}">
            <x14:iconSet iconSet="3Triangles">
              <x14:cfvo type="percent">
                <xm:f>0</xm:f>
              </x14:cfvo>
              <x14:cfvo type="num">
                <xm:f>1.0000000000000001E-5</xm:f>
              </x14:cfvo>
              <x14:cfvo type="num">
                <xm:f>1.0000000000000001E-5</xm:f>
              </x14:cfvo>
            </x14:iconSet>
          </x14:cfRule>
          <xm:sqref>N14</xm:sqref>
        </x14:conditionalFormatting>
        <x14:conditionalFormatting xmlns:xm="http://schemas.microsoft.com/office/excel/2006/main">
          <x14:cfRule type="iconSet" priority="81" id="{1938CEA4-8E82-44ED-B80E-9BE7CF00E8ED}">
            <x14:iconSet iconSet="3Triangles">
              <x14:cfvo type="percent">
                <xm:f>0</xm:f>
              </x14:cfvo>
              <x14:cfvo type="num">
                <xm:f>1.0000000000000001E-5</xm:f>
              </x14:cfvo>
              <x14:cfvo type="num">
                <xm:f>1.0000000000000001E-5</xm:f>
              </x14:cfvo>
            </x14:iconSet>
          </x14:cfRule>
          <xm:sqref>M14</xm:sqref>
        </x14:conditionalFormatting>
        <x14:conditionalFormatting xmlns:xm="http://schemas.microsoft.com/office/excel/2006/main">
          <x14:cfRule type="iconSet" priority="80" id="{448134CE-1437-4A7F-9DF0-4E70A837D376}">
            <x14:iconSet iconSet="3Triangles">
              <x14:cfvo type="percent">
                <xm:f>0</xm:f>
              </x14:cfvo>
              <x14:cfvo type="num">
                <xm:f>1.0000000000000001E-5</xm:f>
              </x14:cfvo>
              <x14:cfvo type="num">
                <xm:f>1.0000000000000001E-5</xm:f>
              </x14:cfvo>
            </x14:iconSet>
          </x14:cfRule>
          <xm:sqref>L16</xm:sqref>
        </x14:conditionalFormatting>
        <x14:conditionalFormatting xmlns:xm="http://schemas.microsoft.com/office/excel/2006/main">
          <x14:cfRule type="iconSet" priority="79" id="{89E183CC-83F2-4BFB-8468-84795357DBE3}">
            <x14:iconSet iconSet="3Triangles">
              <x14:cfvo type="percent">
                <xm:f>0</xm:f>
              </x14:cfvo>
              <x14:cfvo type="num">
                <xm:f>1.0000000000000001E-5</xm:f>
              </x14:cfvo>
              <x14:cfvo type="num">
                <xm:f>1.0000000000000001E-5</xm:f>
              </x14:cfvo>
            </x14:iconSet>
          </x14:cfRule>
          <xm:sqref>K16</xm:sqref>
        </x14:conditionalFormatting>
        <x14:conditionalFormatting xmlns:xm="http://schemas.microsoft.com/office/excel/2006/main">
          <x14:cfRule type="iconSet" priority="78" id="{A6B598EA-01DB-4E2D-97D4-14DA5903DA4E}">
            <x14:iconSet iconSet="3Triangles">
              <x14:cfvo type="percent">
                <xm:f>0</xm:f>
              </x14:cfvo>
              <x14:cfvo type="num">
                <xm:f>1.0000000000000001E-5</xm:f>
              </x14:cfvo>
              <x14:cfvo type="num">
                <xm:f>1.0000000000000001E-5</xm:f>
              </x14:cfvo>
            </x14:iconSet>
          </x14:cfRule>
          <xm:sqref>N16</xm:sqref>
        </x14:conditionalFormatting>
        <x14:conditionalFormatting xmlns:xm="http://schemas.microsoft.com/office/excel/2006/main">
          <x14:cfRule type="iconSet" priority="77" id="{F2FD9381-D977-489B-9CA2-2C940944AF73}">
            <x14:iconSet iconSet="3Triangles">
              <x14:cfvo type="percent">
                <xm:f>0</xm:f>
              </x14:cfvo>
              <x14:cfvo type="num">
                <xm:f>1.0000000000000001E-5</xm:f>
              </x14:cfvo>
              <x14:cfvo type="num">
                <xm:f>1.0000000000000001E-5</xm:f>
              </x14:cfvo>
            </x14:iconSet>
          </x14:cfRule>
          <xm:sqref>M16</xm:sqref>
        </x14:conditionalFormatting>
        <x14:conditionalFormatting xmlns:xm="http://schemas.microsoft.com/office/excel/2006/main">
          <x14:cfRule type="iconSet" priority="72" id="{45418538-333F-454D-B615-584DF9848AED}">
            <x14:iconSet iconSet="3Triangles">
              <x14:cfvo type="percent">
                <xm:f>0</xm:f>
              </x14:cfvo>
              <x14:cfvo type="num">
                <xm:f>1.0000000000000001E-5</xm:f>
              </x14:cfvo>
              <x14:cfvo type="num">
                <xm:f>1.0000000000000001E-5</xm:f>
              </x14:cfvo>
            </x14:iconSet>
          </x14:cfRule>
          <xm:sqref>L18</xm:sqref>
        </x14:conditionalFormatting>
        <x14:conditionalFormatting xmlns:xm="http://schemas.microsoft.com/office/excel/2006/main">
          <x14:cfRule type="iconSet" priority="71" id="{8D61A5AD-9528-4FD1-8934-A80E13E594FD}">
            <x14:iconSet iconSet="3Triangles">
              <x14:cfvo type="percent">
                <xm:f>0</xm:f>
              </x14:cfvo>
              <x14:cfvo type="num">
                <xm:f>1.0000000000000001E-5</xm:f>
              </x14:cfvo>
              <x14:cfvo type="num">
                <xm:f>1.0000000000000001E-5</xm:f>
              </x14:cfvo>
            </x14:iconSet>
          </x14:cfRule>
          <xm:sqref>K18</xm:sqref>
        </x14:conditionalFormatting>
        <x14:conditionalFormatting xmlns:xm="http://schemas.microsoft.com/office/excel/2006/main">
          <x14:cfRule type="iconSet" priority="70" id="{9F31ACBE-38A8-4EC6-BA2E-977833AA7FD6}">
            <x14:iconSet iconSet="3Triangles">
              <x14:cfvo type="percent">
                <xm:f>0</xm:f>
              </x14:cfvo>
              <x14:cfvo type="num">
                <xm:f>1.0000000000000001E-5</xm:f>
              </x14:cfvo>
              <x14:cfvo type="num">
                <xm:f>1.0000000000000001E-5</xm:f>
              </x14:cfvo>
            </x14:iconSet>
          </x14:cfRule>
          <xm:sqref>N18</xm:sqref>
        </x14:conditionalFormatting>
        <x14:conditionalFormatting xmlns:xm="http://schemas.microsoft.com/office/excel/2006/main">
          <x14:cfRule type="iconSet" priority="69" id="{02B50AA6-3335-4289-9813-5533913ACDFA}">
            <x14:iconSet iconSet="3Triangles">
              <x14:cfvo type="percent">
                <xm:f>0</xm:f>
              </x14:cfvo>
              <x14:cfvo type="num">
                <xm:f>1.0000000000000001E-5</xm:f>
              </x14:cfvo>
              <x14:cfvo type="num">
                <xm:f>1.0000000000000001E-5</xm:f>
              </x14:cfvo>
            </x14:iconSet>
          </x14:cfRule>
          <xm:sqref>M18</xm:sqref>
        </x14:conditionalFormatting>
        <x14:conditionalFormatting xmlns:xm="http://schemas.microsoft.com/office/excel/2006/main">
          <x14:cfRule type="iconSet" priority="68" id="{1E6709DD-5084-4EA9-96F9-A00A1BEBE066}">
            <x14:iconSet iconSet="3Triangles">
              <x14:cfvo type="percent">
                <xm:f>0</xm:f>
              </x14:cfvo>
              <x14:cfvo type="num">
                <xm:f>1.0000000000000001E-5</xm:f>
              </x14:cfvo>
              <x14:cfvo type="num">
                <xm:f>1.0000000000000001E-5</xm:f>
              </x14:cfvo>
            </x14:iconSet>
          </x14:cfRule>
          <xm:sqref>L20</xm:sqref>
        </x14:conditionalFormatting>
        <x14:conditionalFormatting xmlns:xm="http://schemas.microsoft.com/office/excel/2006/main">
          <x14:cfRule type="iconSet" priority="67" id="{F6A0EFE8-45E8-40C1-BEBA-9F152BC6CADA}">
            <x14:iconSet iconSet="3Triangles">
              <x14:cfvo type="percent">
                <xm:f>0</xm:f>
              </x14:cfvo>
              <x14:cfvo type="num">
                <xm:f>1.0000000000000001E-5</xm:f>
              </x14:cfvo>
              <x14:cfvo type="num">
                <xm:f>1.0000000000000001E-5</xm:f>
              </x14:cfvo>
            </x14:iconSet>
          </x14:cfRule>
          <xm:sqref>K20</xm:sqref>
        </x14:conditionalFormatting>
        <x14:conditionalFormatting xmlns:xm="http://schemas.microsoft.com/office/excel/2006/main">
          <x14:cfRule type="iconSet" priority="66" id="{D9FA7D4A-CEA7-40FF-88B1-9FE8D1F16272}">
            <x14:iconSet iconSet="3Triangles">
              <x14:cfvo type="percent">
                <xm:f>0</xm:f>
              </x14:cfvo>
              <x14:cfvo type="num">
                <xm:f>1.0000000000000001E-5</xm:f>
              </x14:cfvo>
              <x14:cfvo type="num">
                <xm:f>1.0000000000000001E-5</xm:f>
              </x14:cfvo>
            </x14:iconSet>
          </x14:cfRule>
          <xm:sqref>N20</xm:sqref>
        </x14:conditionalFormatting>
        <x14:conditionalFormatting xmlns:xm="http://schemas.microsoft.com/office/excel/2006/main">
          <x14:cfRule type="iconSet" priority="65" id="{E43EA1B2-8587-4135-9322-BDCFBDA1D4C5}">
            <x14:iconSet iconSet="3Triangles">
              <x14:cfvo type="percent">
                <xm:f>0</xm:f>
              </x14:cfvo>
              <x14:cfvo type="num">
                <xm:f>1.0000000000000001E-5</xm:f>
              </x14:cfvo>
              <x14:cfvo type="num">
                <xm:f>1.0000000000000001E-5</xm:f>
              </x14:cfvo>
            </x14:iconSet>
          </x14:cfRule>
          <xm:sqref>M20</xm:sqref>
        </x14:conditionalFormatting>
        <x14:conditionalFormatting xmlns:xm="http://schemas.microsoft.com/office/excel/2006/main">
          <x14:cfRule type="iconSet" priority="60" id="{193E96D9-3F1F-457D-B6D4-87DF99DFC105}">
            <x14:iconSet iconSet="3Triangles">
              <x14:cfvo type="percent">
                <xm:f>0</xm:f>
              </x14:cfvo>
              <x14:cfvo type="num">
                <xm:f>1.0000000000000001E-5</xm:f>
              </x14:cfvo>
              <x14:cfvo type="num">
                <xm:f>1.0000000000000001E-5</xm:f>
              </x14:cfvo>
            </x14:iconSet>
          </x14:cfRule>
          <xm:sqref>L26</xm:sqref>
        </x14:conditionalFormatting>
        <x14:conditionalFormatting xmlns:xm="http://schemas.microsoft.com/office/excel/2006/main">
          <x14:cfRule type="iconSet" priority="59" id="{96E454E8-7894-4804-BB4A-95C35044BBEA}">
            <x14:iconSet iconSet="3Triangles">
              <x14:cfvo type="percent">
                <xm:f>0</xm:f>
              </x14:cfvo>
              <x14:cfvo type="num">
                <xm:f>1.0000000000000001E-5</xm:f>
              </x14:cfvo>
              <x14:cfvo type="num">
                <xm:f>1.0000000000000001E-5</xm:f>
              </x14:cfvo>
            </x14:iconSet>
          </x14:cfRule>
          <xm:sqref>K26</xm:sqref>
        </x14:conditionalFormatting>
        <x14:conditionalFormatting xmlns:xm="http://schemas.microsoft.com/office/excel/2006/main">
          <x14:cfRule type="iconSet" priority="58" id="{4E673C85-4B52-4593-BDD0-2B1A7252EE0A}">
            <x14:iconSet iconSet="3Triangles">
              <x14:cfvo type="percent">
                <xm:f>0</xm:f>
              </x14:cfvo>
              <x14:cfvo type="num">
                <xm:f>1.0000000000000001E-5</xm:f>
              </x14:cfvo>
              <x14:cfvo type="num">
                <xm:f>1.0000000000000001E-5</xm:f>
              </x14:cfvo>
            </x14:iconSet>
          </x14:cfRule>
          <xm:sqref>N26</xm:sqref>
        </x14:conditionalFormatting>
        <x14:conditionalFormatting xmlns:xm="http://schemas.microsoft.com/office/excel/2006/main">
          <x14:cfRule type="iconSet" priority="57" id="{27B37F98-C628-470B-AA25-302571B0B675}">
            <x14:iconSet iconSet="3Triangles">
              <x14:cfvo type="percent">
                <xm:f>0</xm:f>
              </x14:cfvo>
              <x14:cfvo type="num">
                <xm:f>1.0000000000000001E-5</xm:f>
              </x14:cfvo>
              <x14:cfvo type="num">
                <xm:f>1.0000000000000001E-5</xm:f>
              </x14:cfvo>
            </x14:iconSet>
          </x14:cfRule>
          <xm:sqref>M26</xm:sqref>
        </x14:conditionalFormatting>
        <x14:conditionalFormatting xmlns:xm="http://schemas.microsoft.com/office/excel/2006/main">
          <x14:cfRule type="iconSet" priority="56" id="{CAA17625-87D2-48FA-8899-228938058AA1}">
            <x14:iconSet iconSet="3Triangles">
              <x14:cfvo type="percent">
                <xm:f>0</xm:f>
              </x14:cfvo>
              <x14:cfvo type="num">
                <xm:f>1.0000000000000001E-5</xm:f>
              </x14:cfvo>
              <x14:cfvo type="num">
                <xm:f>1.0000000000000001E-5</xm:f>
              </x14:cfvo>
            </x14:iconSet>
          </x14:cfRule>
          <xm:sqref>L28</xm:sqref>
        </x14:conditionalFormatting>
        <x14:conditionalFormatting xmlns:xm="http://schemas.microsoft.com/office/excel/2006/main">
          <x14:cfRule type="iconSet" priority="55" id="{1A2264CB-7751-41C3-A943-95F1DB59F90A}">
            <x14:iconSet iconSet="3Triangles">
              <x14:cfvo type="percent">
                <xm:f>0</xm:f>
              </x14:cfvo>
              <x14:cfvo type="num">
                <xm:f>1.0000000000000001E-5</xm:f>
              </x14:cfvo>
              <x14:cfvo type="num">
                <xm:f>1.0000000000000001E-5</xm:f>
              </x14:cfvo>
            </x14:iconSet>
          </x14:cfRule>
          <xm:sqref>K28</xm:sqref>
        </x14:conditionalFormatting>
        <x14:conditionalFormatting xmlns:xm="http://schemas.microsoft.com/office/excel/2006/main">
          <x14:cfRule type="iconSet" priority="54" id="{125DA850-3F0E-4C4E-8A9F-1AED7945702F}">
            <x14:iconSet iconSet="3Triangles">
              <x14:cfvo type="percent">
                <xm:f>0</xm:f>
              </x14:cfvo>
              <x14:cfvo type="num">
                <xm:f>1.0000000000000001E-5</xm:f>
              </x14:cfvo>
              <x14:cfvo type="num">
                <xm:f>1.0000000000000001E-5</xm:f>
              </x14:cfvo>
            </x14:iconSet>
          </x14:cfRule>
          <xm:sqref>N28</xm:sqref>
        </x14:conditionalFormatting>
        <x14:conditionalFormatting xmlns:xm="http://schemas.microsoft.com/office/excel/2006/main">
          <x14:cfRule type="iconSet" priority="53" id="{8891D40A-CCFC-4577-96EA-AD2E7955259E}">
            <x14:iconSet iconSet="3Triangles">
              <x14:cfvo type="percent">
                <xm:f>0</xm:f>
              </x14:cfvo>
              <x14:cfvo type="num">
                <xm:f>1.0000000000000001E-5</xm:f>
              </x14:cfvo>
              <x14:cfvo type="num">
                <xm:f>1.0000000000000001E-5</xm:f>
              </x14:cfvo>
            </x14:iconSet>
          </x14:cfRule>
          <xm:sqref>M28</xm:sqref>
        </x14:conditionalFormatting>
        <x14:conditionalFormatting xmlns:xm="http://schemas.microsoft.com/office/excel/2006/main">
          <x14:cfRule type="iconSet" priority="48" id="{0983D168-CD1B-44AE-BFD3-7C141CAD413C}">
            <x14:iconSet iconSet="3Triangles">
              <x14:cfvo type="percent">
                <xm:f>0</xm:f>
              </x14:cfvo>
              <x14:cfvo type="num">
                <xm:f>1.0000000000000001E-5</xm:f>
              </x14:cfvo>
              <x14:cfvo type="num">
                <xm:f>1.0000000000000001E-5</xm:f>
              </x14:cfvo>
            </x14:iconSet>
          </x14:cfRule>
          <xm:sqref>L30</xm:sqref>
        </x14:conditionalFormatting>
        <x14:conditionalFormatting xmlns:xm="http://schemas.microsoft.com/office/excel/2006/main">
          <x14:cfRule type="iconSet" priority="47" id="{37B34A2F-4BB7-4524-B67B-EEDCB78A8B9C}">
            <x14:iconSet iconSet="3Triangles">
              <x14:cfvo type="percent">
                <xm:f>0</xm:f>
              </x14:cfvo>
              <x14:cfvo type="num">
                <xm:f>1.0000000000000001E-5</xm:f>
              </x14:cfvo>
              <x14:cfvo type="num">
                <xm:f>1.0000000000000001E-5</xm:f>
              </x14:cfvo>
            </x14:iconSet>
          </x14:cfRule>
          <xm:sqref>K30</xm:sqref>
        </x14:conditionalFormatting>
        <x14:conditionalFormatting xmlns:xm="http://schemas.microsoft.com/office/excel/2006/main">
          <x14:cfRule type="iconSet" priority="46" id="{1861D34E-E1DD-419F-9FCB-3C946E3424F0}">
            <x14:iconSet iconSet="3Triangles">
              <x14:cfvo type="percent">
                <xm:f>0</xm:f>
              </x14:cfvo>
              <x14:cfvo type="num">
                <xm:f>1.0000000000000001E-5</xm:f>
              </x14:cfvo>
              <x14:cfvo type="num">
                <xm:f>1.0000000000000001E-5</xm:f>
              </x14:cfvo>
            </x14:iconSet>
          </x14:cfRule>
          <xm:sqref>N30</xm:sqref>
        </x14:conditionalFormatting>
        <x14:conditionalFormatting xmlns:xm="http://schemas.microsoft.com/office/excel/2006/main">
          <x14:cfRule type="iconSet" priority="45" id="{9D94BCF2-A8BB-4965-A84A-7397C3D79A79}">
            <x14:iconSet iconSet="3Triangles">
              <x14:cfvo type="percent">
                <xm:f>0</xm:f>
              </x14:cfvo>
              <x14:cfvo type="num">
                <xm:f>1.0000000000000001E-5</xm:f>
              </x14:cfvo>
              <x14:cfvo type="num">
                <xm:f>1.0000000000000001E-5</xm:f>
              </x14:cfvo>
            </x14:iconSet>
          </x14:cfRule>
          <xm:sqref>M30</xm:sqref>
        </x14:conditionalFormatting>
        <x14:conditionalFormatting xmlns:xm="http://schemas.microsoft.com/office/excel/2006/main">
          <x14:cfRule type="iconSet" priority="40" id="{0C4CD030-DFB7-4E30-AC7F-B305648FACBB}">
            <x14:iconSet iconSet="3Triangles">
              <x14:cfvo type="percent">
                <xm:f>0</xm:f>
              </x14:cfvo>
              <x14:cfvo type="num">
                <xm:f>1.0000000000000001E-5</xm:f>
              </x14:cfvo>
              <x14:cfvo type="num">
                <xm:f>1.0000000000000001E-5</xm:f>
              </x14:cfvo>
            </x14:iconSet>
          </x14:cfRule>
          <xm:sqref>L13</xm:sqref>
        </x14:conditionalFormatting>
        <x14:conditionalFormatting xmlns:xm="http://schemas.microsoft.com/office/excel/2006/main">
          <x14:cfRule type="iconSet" priority="39" id="{C329B2BB-4CA8-48F2-97D5-0969A1E31912}">
            <x14:iconSet iconSet="3Triangles">
              <x14:cfvo type="percent">
                <xm:f>0</xm:f>
              </x14:cfvo>
              <x14:cfvo type="num">
                <xm:f>1.0000000000000001E-5</xm:f>
              </x14:cfvo>
              <x14:cfvo type="num">
                <xm:f>1.0000000000000001E-5</xm:f>
              </x14:cfvo>
            </x14:iconSet>
          </x14:cfRule>
          <xm:sqref>K13</xm:sqref>
        </x14:conditionalFormatting>
        <x14:conditionalFormatting xmlns:xm="http://schemas.microsoft.com/office/excel/2006/main">
          <x14:cfRule type="iconSet" priority="38" id="{B139DA1E-5E73-477A-B1FF-181ED72575DF}">
            <x14:iconSet iconSet="3Triangles">
              <x14:cfvo type="percent">
                <xm:f>0</xm:f>
              </x14:cfvo>
              <x14:cfvo type="num">
                <xm:f>1.0000000000000001E-5</xm:f>
              </x14:cfvo>
              <x14:cfvo type="num">
                <xm:f>1.0000000000000001E-5</xm:f>
              </x14:cfvo>
            </x14:iconSet>
          </x14:cfRule>
          <xm:sqref>N13</xm:sqref>
        </x14:conditionalFormatting>
        <x14:conditionalFormatting xmlns:xm="http://schemas.microsoft.com/office/excel/2006/main">
          <x14:cfRule type="iconSet" priority="37" id="{54DB4B4E-165F-4462-B9F6-56B7E9319C4C}">
            <x14:iconSet iconSet="3Triangles">
              <x14:cfvo type="percent">
                <xm:f>0</xm:f>
              </x14:cfvo>
              <x14:cfvo type="num">
                <xm:f>1.0000000000000001E-5</xm:f>
              </x14:cfvo>
              <x14:cfvo type="num">
                <xm:f>1.0000000000000001E-5</xm:f>
              </x14:cfvo>
            </x14:iconSet>
          </x14:cfRule>
          <xm:sqref>M13</xm:sqref>
        </x14:conditionalFormatting>
        <x14:conditionalFormatting xmlns:xm="http://schemas.microsoft.com/office/excel/2006/main">
          <x14:cfRule type="iconSet" priority="36" id="{35B04FF0-477E-4BF1-91F8-C382C497FE99}">
            <x14:iconSet iconSet="3Triangles">
              <x14:cfvo type="percent">
                <xm:f>0</xm:f>
              </x14:cfvo>
              <x14:cfvo type="num">
                <xm:f>1.0000000000000001E-5</xm:f>
              </x14:cfvo>
              <x14:cfvo type="num">
                <xm:f>1.0000000000000001E-5</xm:f>
              </x14:cfvo>
            </x14:iconSet>
          </x14:cfRule>
          <xm:sqref>L15</xm:sqref>
        </x14:conditionalFormatting>
        <x14:conditionalFormatting xmlns:xm="http://schemas.microsoft.com/office/excel/2006/main">
          <x14:cfRule type="iconSet" priority="35" id="{137BD499-A504-4412-BB95-6E4BD4E307DC}">
            <x14:iconSet iconSet="3Triangles">
              <x14:cfvo type="percent">
                <xm:f>0</xm:f>
              </x14:cfvo>
              <x14:cfvo type="num">
                <xm:f>1.0000000000000001E-5</xm:f>
              </x14:cfvo>
              <x14:cfvo type="num">
                <xm:f>1.0000000000000001E-5</xm:f>
              </x14:cfvo>
            </x14:iconSet>
          </x14:cfRule>
          <xm:sqref>K15</xm:sqref>
        </x14:conditionalFormatting>
        <x14:conditionalFormatting xmlns:xm="http://schemas.microsoft.com/office/excel/2006/main">
          <x14:cfRule type="iconSet" priority="34" id="{43771168-1561-456F-92A0-A1642FD3D819}">
            <x14:iconSet iconSet="3Triangles">
              <x14:cfvo type="percent">
                <xm:f>0</xm:f>
              </x14:cfvo>
              <x14:cfvo type="num">
                <xm:f>1.0000000000000001E-5</xm:f>
              </x14:cfvo>
              <x14:cfvo type="num">
                <xm:f>1.0000000000000001E-5</xm:f>
              </x14:cfvo>
            </x14:iconSet>
          </x14:cfRule>
          <xm:sqref>N15</xm:sqref>
        </x14:conditionalFormatting>
        <x14:conditionalFormatting xmlns:xm="http://schemas.microsoft.com/office/excel/2006/main">
          <x14:cfRule type="iconSet" priority="33" id="{76B2C16D-C2E4-4F54-83CF-26CB20B31703}">
            <x14:iconSet iconSet="3Triangles">
              <x14:cfvo type="percent">
                <xm:f>0</xm:f>
              </x14:cfvo>
              <x14:cfvo type="num">
                <xm:f>1.0000000000000001E-5</xm:f>
              </x14:cfvo>
              <x14:cfvo type="num">
                <xm:f>1.0000000000000001E-5</xm:f>
              </x14:cfvo>
            </x14:iconSet>
          </x14:cfRule>
          <xm:sqref>M15</xm:sqref>
        </x14:conditionalFormatting>
        <x14:conditionalFormatting xmlns:xm="http://schemas.microsoft.com/office/excel/2006/main">
          <x14:cfRule type="iconSet" priority="32" id="{05F46312-9069-4ED7-8772-56CD326FB468}">
            <x14:iconSet iconSet="3Triangles">
              <x14:cfvo type="percent">
                <xm:f>0</xm:f>
              </x14:cfvo>
              <x14:cfvo type="num">
                <xm:f>1.0000000000000001E-5</xm:f>
              </x14:cfvo>
              <x14:cfvo type="num">
                <xm:f>1.0000000000000001E-5</xm:f>
              </x14:cfvo>
            </x14:iconSet>
          </x14:cfRule>
          <xm:sqref>L17</xm:sqref>
        </x14:conditionalFormatting>
        <x14:conditionalFormatting xmlns:xm="http://schemas.microsoft.com/office/excel/2006/main">
          <x14:cfRule type="iconSet" priority="31" id="{25248F26-0C7D-4888-9829-158D44C51A64}">
            <x14:iconSet iconSet="3Triangles">
              <x14:cfvo type="percent">
                <xm:f>0</xm:f>
              </x14:cfvo>
              <x14:cfvo type="num">
                <xm:f>1.0000000000000001E-5</xm:f>
              </x14:cfvo>
              <x14:cfvo type="num">
                <xm:f>1.0000000000000001E-5</xm:f>
              </x14:cfvo>
            </x14:iconSet>
          </x14:cfRule>
          <xm:sqref>K17</xm:sqref>
        </x14:conditionalFormatting>
        <x14:conditionalFormatting xmlns:xm="http://schemas.microsoft.com/office/excel/2006/main">
          <x14:cfRule type="iconSet" priority="30" id="{A6EA62DE-A814-49FB-BD9F-2C7EFE9F3334}">
            <x14:iconSet iconSet="3Triangles">
              <x14:cfvo type="percent">
                <xm:f>0</xm:f>
              </x14:cfvo>
              <x14:cfvo type="num">
                <xm:f>1.0000000000000001E-5</xm:f>
              </x14:cfvo>
              <x14:cfvo type="num">
                <xm:f>1.0000000000000001E-5</xm:f>
              </x14:cfvo>
            </x14:iconSet>
          </x14:cfRule>
          <xm:sqref>N17</xm:sqref>
        </x14:conditionalFormatting>
        <x14:conditionalFormatting xmlns:xm="http://schemas.microsoft.com/office/excel/2006/main">
          <x14:cfRule type="iconSet" priority="29" id="{0F595D9E-CAE7-4C14-9AA1-54666EE207A9}">
            <x14:iconSet iconSet="3Triangles">
              <x14:cfvo type="percent">
                <xm:f>0</xm:f>
              </x14:cfvo>
              <x14:cfvo type="num">
                <xm:f>1.0000000000000001E-5</xm:f>
              </x14:cfvo>
              <x14:cfvo type="num">
                <xm:f>1.0000000000000001E-5</xm:f>
              </x14:cfvo>
            </x14:iconSet>
          </x14:cfRule>
          <xm:sqref>M17</xm:sqref>
        </x14:conditionalFormatting>
        <x14:conditionalFormatting xmlns:xm="http://schemas.microsoft.com/office/excel/2006/main">
          <x14:cfRule type="iconSet" priority="28" id="{9F56968A-F13D-412E-AD64-01C397BE2B04}">
            <x14:iconSet iconSet="3Triangles">
              <x14:cfvo type="percent">
                <xm:f>0</xm:f>
              </x14:cfvo>
              <x14:cfvo type="num">
                <xm:f>1.0000000000000001E-5</xm:f>
              </x14:cfvo>
              <x14:cfvo type="num">
                <xm:f>1.0000000000000001E-5</xm:f>
              </x14:cfvo>
            </x14:iconSet>
          </x14:cfRule>
          <xm:sqref>L19</xm:sqref>
        </x14:conditionalFormatting>
        <x14:conditionalFormatting xmlns:xm="http://schemas.microsoft.com/office/excel/2006/main">
          <x14:cfRule type="iconSet" priority="27" id="{5224CC34-EAB8-46DA-9A7C-7FA63459475B}">
            <x14:iconSet iconSet="3Triangles">
              <x14:cfvo type="percent">
                <xm:f>0</xm:f>
              </x14:cfvo>
              <x14:cfvo type="num">
                <xm:f>1.0000000000000001E-5</xm:f>
              </x14:cfvo>
              <x14:cfvo type="num">
                <xm:f>1.0000000000000001E-5</xm:f>
              </x14:cfvo>
            </x14:iconSet>
          </x14:cfRule>
          <xm:sqref>K19</xm:sqref>
        </x14:conditionalFormatting>
        <x14:conditionalFormatting xmlns:xm="http://schemas.microsoft.com/office/excel/2006/main">
          <x14:cfRule type="iconSet" priority="26" id="{F35EA186-BA4F-478D-B53B-1BE56996E856}">
            <x14:iconSet iconSet="3Triangles">
              <x14:cfvo type="percent">
                <xm:f>0</xm:f>
              </x14:cfvo>
              <x14:cfvo type="num">
                <xm:f>1.0000000000000001E-5</xm:f>
              </x14:cfvo>
              <x14:cfvo type="num">
                <xm:f>1.0000000000000001E-5</xm:f>
              </x14:cfvo>
            </x14:iconSet>
          </x14:cfRule>
          <xm:sqref>N19</xm:sqref>
        </x14:conditionalFormatting>
        <x14:conditionalFormatting xmlns:xm="http://schemas.microsoft.com/office/excel/2006/main">
          <x14:cfRule type="iconSet" priority="25" id="{3A8C7027-4D0F-4BAB-9E6A-C32756DB6B56}">
            <x14:iconSet iconSet="3Triangles">
              <x14:cfvo type="percent">
                <xm:f>0</xm:f>
              </x14:cfvo>
              <x14:cfvo type="num">
                <xm:f>1.0000000000000001E-5</xm:f>
              </x14:cfvo>
              <x14:cfvo type="num">
                <xm:f>1.0000000000000001E-5</xm:f>
              </x14:cfvo>
            </x14:iconSet>
          </x14:cfRule>
          <xm:sqref>M19</xm:sqref>
        </x14:conditionalFormatting>
        <x14:conditionalFormatting xmlns:xm="http://schemas.microsoft.com/office/excel/2006/main">
          <x14:cfRule type="iconSet" priority="24" id="{3B1E2D2B-4535-43BC-A1D1-068EAE872D8B}">
            <x14:iconSet iconSet="3Triangles">
              <x14:cfvo type="percent">
                <xm:f>0</xm:f>
              </x14:cfvo>
              <x14:cfvo type="num">
                <xm:f>1.0000000000000001E-5</xm:f>
              </x14:cfvo>
              <x14:cfvo type="num">
                <xm:f>1.0000000000000001E-5</xm:f>
              </x14:cfvo>
            </x14:iconSet>
          </x14:cfRule>
          <xm:sqref>L21</xm:sqref>
        </x14:conditionalFormatting>
        <x14:conditionalFormatting xmlns:xm="http://schemas.microsoft.com/office/excel/2006/main">
          <x14:cfRule type="iconSet" priority="23" id="{9B7A8DCF-3837-4E86-805E-AD25F800BC12}">
            <x14:iconSet iconSet="3Triangles">
              <x14:cfvo type="percent">
                <xm:f>0</xm:f>
              </x14:cfvo>
              <x14:cfvo type="num">
                <xm:f>1.0000000000000001E-5</xm:f>
              </x14:cfvo>
              <x14:cfvo type="num">
                <xm:f>1.0000000000000001E-5</xm:f>
              </x14:cfvo>
            </x14:iconSet>
          </x14:cfRule>
          <xm:sqref>K21</xm:sqref>
        </x14:conditionalFormatting>
        <x14:conditionalFormatting xmlns:xm="http://schemas.microsoft.com/office/excel/2006/main">
          <x14:cfRule type="iconSet" priority="22" id="{6BCC0B29-9ED1-4F42-9FC1-EFA04FDB142D}">
            <x14:iconSet iconSet="3Triangles">
              <x14:cfvo type="percent">
                <xm:f>0</xm:f>
              </x14:cfvo>
              <x14:cfvo type="num">
                <xm:f>1.0000000000000001E-5</xm:f>
              </x14:cfvo>
              <x14:cfvo type="num">
                <xm:f>1.0000000000000001E-5</xm:f>
              </x14:cfvo>
            </x14:iconSet>
          </x14:cfRule>
          <xm:sqref>N21</xm:sqref>
        </x14:conditionalFormatting>
        <x14:conditionalFormatting xmlns:xm="http://schemas.microsoft.com/office/excel/2006/main">
          <x14:cfRule type="iconSet" priority="21" id="{2D6E2894-5DFA-407F-AF4A-792EB430F0E6}">
            <x14:iconSet iconSet="3Triangles">
              <x14:cfvo type="percent">
                <xm:f>0</xm:f>
              </x14:cfvo>
              <x14:cfvo type="num">
                <xm:f>1.0000000000000001E-5</xm:f>
              </x14:cfvo>
              <x14:cfvo type="num">
                <xm:f>1.0000000000000001E-5</xm:f>
              </x14:cfvo>
            </x14:iconSet>
          </x14:cfRule>
          <xm:sqref>M21</xm:sqref>
        </x14:conditionalFormatting>
        <x14:conditionalFormatting xmlns:xm="http://schemas.microsoft.com/office/excel/2006/main">
          <x14:cfRule type="iconSet" priority="20" id="{971C6D78-E983-4387-B3D8-741C73D19D21}">
            <x14:iconSet iconSet="3Triangles">
              <x14:cfvo type="percent">
                <xm:f>0</xm:f>
              </x14:cfvo>
              <x14:cfvo type="num">
                <xm:f>1.0000000000000001E-5</xm:f>
              </x14:cfvo>
              <x14:cfvo type="num">
                <xm:f>1.0000000000000001E-5</xm:f>
              </x14:cfvo>
            </x14:iconSet>
          </x14:cfRule>
          <xm:sqref>L23</xm:sqref>
        </x14:conditionalFormatting>
        <x14:conditionalFormatting xmlns:xm="http://schemas.microsoft.com/office/excel/2006/main">
          <x14:cfRule type="iconSet" priority="19" id="{461652A8-3E6F-4AED-AA14-5CE254DF77A3}">
            <x14:iconSet iconSet="3Triangles">
              <x14:cfvo type="percent">
                <xm:f>0</xm:f>
              </x14:cfvo>
              <x14:cfvo type="num">
                <xm:f>1.0000000000000001E-5</xm:f>
              </x14:cfvo>
              <x14:cfvo type="num">
                <xm:f>1.0000000000000001E-5</xm:f>
              </x14:cfvo>
            </x14:iconSet>
          </x14:cfRule>
          <xm:sqref>K23</xm:sqref>
        </x14:conditionalFormatting>
        <x14:conditionalFormatting xmlns:xm="http://schemas.microsoft.com/office/excel/2006/main">
          <x14:cfRule type="iconSet" priority="18" id="{807965F0-5C03-4389-87F8-8C55E61D969A}">
            <x14:iconSet iconSet="3Triangles">
              <x14:cfvo type="percent">
                <xm:f>0</xm:f>
              </x14:cfvo>
              <x14:cfvo type="num">
                <xm:f>1.0000000000000001E-5</xm:f>
              </x14:cfvo>
              <x14:cfvo type="num">
                <xm:f>1.0000000000000001E-5</xm:f>
              </x14:cfvo>
            </x14:iconSet>
          </x14:cfRule>
          <xm:sqref>N23</xm:sqref>
        </x14:conditionalFormatting>
        <x14:conditionalFormatting xmlns:xm="http://schemas.microsoft.com/office/excel/2006/main">
          <x14:cfRule type="iconSet" priority="17" id="{FCFBA662-2934-4F8F-A4B8-76063386E758}">
            <x14:iconSet iconSet="3Triangles">
              <x14:cfvo type="percent">
                <xm:f>0</xm:f>
              </x14:cfvo>
              <x14:cfvo type="num">
                <xm:f>1.0000000000000001E-5</xm:f>
              </x14:cfvo>
              <x14:cfvo type="num">
                <xm:f>1.0000000000000001E-5</xm:f>
              </x14:cfvo>
            </x14:iconSet>
          </x14:cfRule>
          <xm:sqref>M23</xm:sqref>
        </x14:conditionalFormatting>
        <x14:conditionalFormatting xmlns:xm="http://schemas.microsoft.com/office/excel/2006/main">
          <x14:cfRule type="iconSet" priority="16" id="{D558ED79-AA15-4242-AB99-7F495C78147C}">
            <x14:iconSet iconSet="3Triangles">
              <x14:cfvo type="percent">
                <xm:f>0</xm:f>
              </x14:cfvo>
              <x14:cfvo type="num">
                <xm:f>1.0000000000000001E-5</xm:f>
              </x14:cfvo>
              <x14:cfvo type="num">
                <xm:f>1.0000000000000001E-5</xm:f>
              </x14:cfvo>
            </x14:iconSet>
          </x14:cfRule>
          <xm:sqref>L25</xm:sqref>
        </x14:conditionalFormatting>
        <x14:conditionalFormatting xmlns:xm="http://schemas.microsoft.com/office/excel/2006/main">
          <x14:cfRule type="iconSet" priority="15" id="{402EFEE0-1573-41AE-95D4-FEFD6BA39E8F}">
            <x14:iconSet iconSet="3Triangles">
              <x14:cfvo type="percent">
                <xm:f>0</xm:f>
              </x14:cfvo>
              <x14:cfvo type="num">
                <xm:f>1.0000000000000001E-5</xm:f>
              </x14:cfvo>
              <x14:cfvo type="num">
                <xm:f>1.0000000000000001E-5</xm:f>
              </x14:cfvo>
            </x14:iconSet>
          </x14:cfRule>
          <xm:sqref>K25</xm:sqref>
        </x14:conditionalFormatting>
        <x14:conditionalFormatting xmlns:xm="http://schemas.microsoft.com/office/excel/2006/main">
          <x14:cfRule type="iconSet" priority="14" id="{1C2A5EDD-413D-47E5-81A8-F8C65F6DE3CD}">
            <x14:iconSet iconSet="3Triangles">
              <x14:cfvo type="percent">
                <xm:f>0</xm:f>
              </x14:cfvo>
              <x14:cfvo type="num">
                <xm:f>1.0000000000000001E-5</xm:f>
              </x14:cfvo>
              <x14:cfvo type="num">
                <xm:f>1.0000000000000001E-5</xm:f>
              </x14:cfvo>
            </x14:iconSet>
          </x14:cfRule>
          <xm:sqref>N25</xm:sqref>
        </x14:conditionalFormatting>
        <x14:conditionalFormatting xmlns:xm="http://schemas.microsoft.com/office/excel/2006/main">
          <x14:cfRule type="iconSet" priority="13" id="{C34950A0-05FC-41D6-83B6-ECCC68093368}">
            <x14:iconSet iconSet="3Triangles">
              <x14:cfvo type="percent">
                <xm:f>0</xm:f>
              </x14:cfvo>
              <x14:cfvo type="num">
                <xm:f>1.0000000000000001E-5</xm:f>
              </x14:cfvo>
              <x14:cfvo type="num">
                <xm:f>1.0000000000000001E-5</xm:f>
              </x14:cfvo>
            </x14:iconSet>
          </x14:cfRule>
          <xm:sqref>M25</xm:sqref>
        </x14:conditionalFormatting>
        <x14:conditionalFormatting xmlns:xm="http://schemas.microsoft.com/office/excel/2006/main">
          <x14:cfRule type="iconSet" priority="12" id="{12583113-25D7-4ACF-BCA3-F62AF4F9D088}">
            <x14:iconSet iconSet="3Triangles">
              <x14:cfvo type="percent">
                <xm:f>0</xm:f>
              </x14:cfvo>
              <x14:cfvo type="num">
                <xm:f>1.0000000000000001E-5</xm:f>
              </x14:cfvo>
              <x14:cfvo type="num">
                <xm:f>1.0000000000000001E-5</xm:f>
              </x14:cfvo>
            </x14:iconSet>
          </x14:cfRule>
          <xm:sqref>L27</xm:sqref>
        </x14:conditionalFormatting>
        <x14:conditionalFormatting xmlns:xm="http://schemas.microsoft.com/office/excel/2006/main">
          <x14:cfRule type="iconSet" priority="11" id="{F28AE20D-4400-4524-BA3C-693994AA400E}">
            <x14:iconSet iconSet="3Triangles">
              <x14:cfvo type="percent">
                <xm:f>0</xm:f>
              </x14:cfvo>
              <x14:cfvo type="num">
                <xm:f>1.0000000000000001E-5</xm:f>
              </x14:cfvo>
              <x14:cfvo type="num">
                <xm:f>1.0000000000000001E-5</xm:f>
              </x14:cfvo>
            </x14:iconSet>
          </x14:cfRule>
          <xm:sqref>K27</xm:sqref>
        </x14:conditionalFormatting>
        <x14:conditionalFormatting xmlns:xm="http://schemas.microsoft.com/office/excel/2006/main">
          <x14:cfRule type="iconSet" priority="10" id="{24F29922-ACF5-4F11-9B1F-3182912E3546}">
            <x14:iconSet iconSet="3Triangles">
              <x14:cfvo type="percent">
                <xm:f>0</xm:f>
              </x14:cfvo>
              <x14:cfvo type="num">
                <xm:f>1.0000000000000001E-5</xm:f>
              </x14:cfvo>
              <x14:cfvo type="num">
                <xm:f>1.0000000000000001E-5</xm:f>
              </x14:cfvo>
            </x14:iconSet>
          </x14:cfRule>
          <xm:sqref>N27</xm:sqref>
        </x14:conditionalFormatting>
        <x14:conditionalFormatting xmlns:xm="http://schemas.microsoft.com/office/excel/2006/main">
          <x14:cfRule type="iconSet" priority="9" id="{993D03E6-CED5-4825-B5F1-120EB5EF006C}">
            <x14:iconSet iconSet="3Triangles">
              <x14:cfvo type="percent">
                <xm:f>0</xm:f>
              </x14:cfvo>
              <x14:cfvo type="num">
                <xm:f>1.0000000000000001E-5</xm:f>
              </x14:cfvo>
              <x14:cfvo type="num">
                <xm:f>1.0000000000000001E-5</xm:f>
              </x14:cfvo>
            </x14:iconSet>
          </x14:cfRule>
          <xm:sqref>M27</xm:sqref>
        </x14:conditionalFormatting>
        <x14:conditionalFormatting xmlns:xm="http://schemas.microsoft.com/office/excel/2006/main">
          <x14:cfRule type="iconSet" priority="8" id="{DB205D16-E841-4F87-86ED-356E9FA962F1}">
            <x14:iconSet iconSet="3Triangles">
              <x14:cfvo type="percent">
                <xm:f>0</xm:f>
              </x14:cfvo>
              <x14:cfvo type="num">
                <xm:f>1.0000000000000001E-5</xm:f>
              </x14:cfvo>
              <x14:cfvo type="num">
                <xm:f>1.0000000000000001E-5</xm:f>
              </x14:cfvo>
            </x14:iconSet>
          </x14:cfRule>
          <xm:sqref>L29</xm:sqref>
        </x14:conditionalFormatting>
        <x14:conditionalFormatting xmlns:xm="http://schemas.microsoft.com/office/excel/2006/main">
          <x14:cfRule type="iconSet" priority="7" id="{0276FB7C-97B5-41DE-883F-16D8BE9C7229}">
            <x14:iconSet iconSet="3Triangles">
              <x14:cfvo type="percent">
                <xm:f>0</xm:f>
              </x14:cfvo>
              <x14:cfvo type="num">
                <xm:f>1.0000000000000001E-5</xm:f>
              </x14:cfvo>
              <x14:cfvo type="num">
                <xm:f>1.0000000000000001E-5</xm:f>
              </x14:cfvo>
            </x14:iconSet>
          </x14:cfRule>
          <xm:sqref>K29</xm:sqref>
        </x14:conditionalFormatting>
        <x14:conditionalFormatting xmlns:xm="http://schemas.microsoft.com/office/excel/2006/main">
          <x14:cfRule type="iconSet" priority="6" id="{F0642DA7-7873-49A5-8194-426D59376F02}">
            <x14:iconSet iconSet="3Triangles">
              <x14:cfvo type="percent">
                <xm:f>0</xm:f>
              </x14:cfvo>
              <x14:cfvo type="num">
                <xm:f>1.0000000000000001E-5</xm:f>
              </x14:cfvo>
              <x14:cfvo type="num">
                <xm:f>1.0000000000000001E-5</xm:f>
              </x14:cfvo>
            </x14:iconSet>
          </x14:cfRule>
          <xm:sqref>N29</xm:sqref>
        </x14:conditionalFormatting>
        <x14:conditionalFormatting xmlns:xm="http://schemas.microsoft.com/office/excel/2006/main">
          <x14:cfRule type="iconSet" priority="5" id="{19532BCC-95E6-4B6D-9846-7B850AEBA880}">
            <x14:iconSet iconSet="3Triangles">
              <x14:cfvo type="percent">
                <xm:f>0</xm:f>
              </x14:cfvo>
              <x14:cfvo type="num">
                <xm:f>1.0000000000000001E-5</xm:f>
              </x14:cfvo>
              <x14:cfvo type="num">
                <xm:f>1.0000000000000001E-5</xm:f>
              </x14:cfvo>
            </x14:iconSet>
          </x14:cfRule>
          <xm:sqref>M29</xm:sqref>
        </x14:conditionalFormatting>
        <x14:conditionalFormatting xmlns:xm="http://schemas.microsoft.com/office/excel/2006/main">
          <x14:cfRule type="iconSet" priority="4" id="{03DF5E0E-9ACF-430B-BCC0-987C0500B659}">
            <x14:iconSet iconSet="3Triangles">
              <x14:cfvo type="percent">
                <xm:f>0</xm:f>
              </x14:cfvo>
              <x14:cfvo type="num">
                <xm:f>1.0000000000000001E-5</xm:f>
              </x14:cfvo>
              <x14:cfvo type="num">
                <xm:f>1.0000000000000001E-5</xm:f>
              </x14:cfvo>
            </x14:iconSet>
          </x14:cfRule>
          <xm:sqref>L31</xm:sqref>
        </x14:conditionalFormatting>
        <x14:conditionalFormatting xmlns:xm="http://schemas.microsoft.com/office/excel/2006/main">
          <x14:cfRule type="iconSet" priority="3" id="{F91959F0-6AF5-445C-92F2-1CE678F1932B}">
            <x14:iconSet iconSet="3Triangles">
              <x14:cfvo type="percent">
                <xm:f>0</xm:f>
              </x14:cfvo>
              <x14:cfvo type="num">
                <xm:f>1.0000000000000001E-5</xm:f>
              </x14:cfvo>
              <x14:cfvo type="num">
                <xm:f>1.0000000000000001E-5</xm:f>
              </x14:cfvo>
            </x14:iconSet>
          </x14:cfRule>
          <xm:sqref>K31</xm:sqref>
        </x14:conditionalFormatting>
        <x14:conditionalFormatting xmlns:xm="http://schemas.microsoft.com/office/excel/2006/main">
          <x14:cfRule type="iconSet" priority="2" id="{087E6352-28E5-4EC5-8656-16BD77D7E468}">
            <x14:iconSet iconSet="3Triangles">
              <x14:cfvo type="percent">
                <xm:f>0</xm:f>
              </x14:cfvo>
              <x14:cfvo type="num">
                <xm:f>1.0000000000000001E-5</xm:f>
              </x14:cfvo>
              <x14:cfvo type="num">
                <xm:f>1.0000000000000001E-5</xm:f>
              </x14:cfvo>
            </x14:iconSet>
          </x14:cfRule>
          <xm:sqref>N31</xm:sqref>
        </x14:conditionalFormatting>
        <x14:conditionalFormatting xmlns:xm="http://schemas.microsoft.com/office/excel/2006/main">
          <x14:cfRule type="iconSet" priority="1" id="{948A3662-0DDB-411E-82D4-DBDA07AF5CC6}">
            <x14:iconSet iconSet="3Triangles">
              <x14:cfvo type="percent">
                <xm:f>0</xm:f>
              </x14:cfvo>
              <x14:cfvo type="num">
                <xm:f>1.0000000000000001E-5</xm:f>
              </x14:cfvo>
              <x14:cfvo type="num">
                <xm:f>1.0000000000000001E-5</xm:f>
              </x14:cfvo>
            </x14:iconSet>
          </x14:cfRule>
          <xm:sqref>M31</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C8EA0-0221-4840-81EF-873611346E00}">
  <sheetPr>
    <tabColor rgb="FF00B050"/>
  </sheetPr>
  <dimension ref="A1:AF63"/>
  <sheetViews>
    <sheetView zoomScaleNormal="100" workbookViewId="0">
      <pane xSplit="1" ySplit="4" topLeftCell="B5" activePane="bottomRight" state="frozen"/>
      <selection pane="topRight"/>
      <selection pane="bottomLeft"/>
      <selection pane="bottomRight"/>
    </sheetView>
  </sheetViews>
  <sheetFormatPr defaultColWidth="8.81640625" defaultRowHeight="14.5" x14ac:dyDescent="0.35"/>
  <cols>
    <col min="1" max="1" width="34.1796875" style="3" customWidth="1"/>
    <col min="2" max="8" width="11.08984375" style="3" customWidth="1"/>
    <col min="9" max="11" width="13.6328125" style="3" customWidth="1"/>
    <col min="12" max="12" width="13.08984375" style="3" customWidth="1"/>
    <col min="13" max="13" width="31.54296875" style="3" customWidth="1"/>
    <col min="14" max="16" width="13.08984375" style="3" customWidth="1"/>
    <col min="17" max="16384" width="8.81640625" style="3"/>
  </cols>
  <sheetData>
    <row r="1" spans="1:13" s="153" customFormat="1" x14ac:dyDescent="0.35">
      <c r="A1" s="154" t="s">
        <v>199</v>
      </c>
    </row>
    <row r="2" spans="1:13" x14ac:dyDescent="0.35">
      <c r="A2" s="154"/>
    </row>
    <row r="3" spans="1:13" ht="20.5" customHeight="1" x14ac:dyDescent="0.35">
      <c r="B3" s="739" t="s">
        <v>94</v>
      </c>
      <c r="C3" s="740"/>
      <c r="D3" s="740"/>
      <c r="E3" s="740"/>
      <c r="F3" s="740"/>
      <c r="G3" s="740"/>
      <c r="H3" s="744"/>
      <c r="I3" s="742" t="s">
        <v>242</v>
      </c>
      <c r="J3" s="742"/>
      <c r="K3" s="742"/>
    </row>
    <row r="4" spans="1:13" ht="29.5" customHeight="1" x14ac:dyDescent="0.35">
      <c r="A4" s="553" t="s">
        <v>72</v>
      </c>
      <c r="B4" s="305" t="s">
        <v>240</v>
      </c>
      <c r="C4" s="306" t="s">
        <v>241</v>
      </c>
      <c r="D4" s="307" t="s">
        <v>36</v>
      </c>
      <c r="E4" s="306" t="s">
        <v>37</v>
      </c>
      <c r="F4" s="306" t="s">
        <v>12</v>
      </c>
      <c r="G4" s="306" t="s">
        <v>13</v>
      </c>
      <c r="H4" s="308" t="s">
        <v>5</v>
      </c>
      <c r="I4" s="304" t="s">
        <v>211</v>
      </c>
      <c r="J4" s="306" t="s">
        <v>212</v>
      </c>
      <c r="K4" s="307" t="s">
        <v>292</v>
      </c>
      <c r="M4" s="34"/>
    </row>
    <row r="5" spans="1:13" ht="29" x14ac:dyDescent="0.35">
      <c r="A5" s="290" t="s">
        <v>58</v>
      </c>
      <c r="B5" s="458">
        <v>2110</v>
      </c>
      <c r="C5" s="58">
        <v>2160</v>
      </c>
      <c r="D5" s="58">
        <v>2410</v>
      </c>
      <c r="E5" s="58">
        <v>2440</v>
      </c>
      <c r="F5" s="58">
        <v>2595</v>
      </c>
      <c r="G5" s="58">
        <v>2120</v>
      </c>
      <c r="H5" s="595">
        <v>2265</v>
      </c>
      <c r="I5" s="319">
        <v>6.8396226415094352</v>
      </c>
      <c r="J5" s="319">
        <v>-12.716763005780351</v>
      </c>
      <c r="K5" s="319">
        <v>-6.0165975103734448</v>
      </c>
      <c r="M5" s="34"/>
    </row>
    <row r="6" spans="1:13" x14ac:dyDescent="0.35">
      <c r="A6" s="34" t="s">
        <v>79</v>
      </c>
      <c r="B6" s="459">
        <v>1530</v>
      </c>
      <c r="C6" s="59">
        <v>1815</v>
      </c>
      <c r="D6" s="59">
        <v>1770</v>
      </c>
      <c r="E6" s="59">
        <v>2610</v>
      </c>
      <c r="F6" s="59">
        <v>2100</v>
      </c>
      <c r="G6" s="60">
        <v>2040</v>
      </c>
      <c r="H6" s="596">
        <v>1605</v>
      </c>
      <c r="I6" s="322">
        <v>-21.323529411764707</v>
      </c>
      <c r="J6" s="322">
        <v>-23.571428571428577</v>
      </c>
      <c r="K6" s="322">
        <v>-11.570247933884293</v>
      </c>
    </row>
    <row r="7" spans="1:13" x14ac:dyDescent="0.35">
      <c r="A7" s="290" t="s">
        <v>80</v>
      </c>
      <c r="B7" s="458">
        <v>425</v>
      </c>
      <c r="C7" s="58">
        <v>440</v>
      </c>
      <c r="D7" s="58">
        <v>365</v>
      </c>
      <c r="E7" s="58">
        <v>560</v>
      </c>
      <c r="F7" s="58">
        <v>480</v>
      </c>
      <c r="G7" s="58">
        <v>260</v>
      </c>
      <c r="H7" s="595">
        <v>300</v>
      </c>
      <c r="I7" s="319">
        <v>15.384615384615374</v>
      </c>
      <c r="J7" s="319">
        <v>-37.5</v>
      </c>
      <c r="K7" s="319">
        <v>-31.818181818181824</v>
      </c>
    </row>
    <row r="8" spans="1:13" ht="29" x14ac:dyDescent="0.35">
      <c r="A8" s="34" t="s">
        <v>60</v>
      </c>
      <c r="B8" s="459">
        <v>785</v>
      </c>
      <c r="C8" s="59">
        <v>520</v>
      </c>
      <c r="D8" s="59">
        <v>440</v>
      </c>
      <c r="E8" s="59">
        <v>810</v>
      </c>
      <c r="F8" s="59" t="s">
        <v>9</v>
      </c>
      <c r="G8" s="60" t="s">
        <v>9</v>
      </c>
      <c r="H8" s="596" t="s">
        <v>9</v>
      </c>
      <c r="I8" s="690" t="s">
        <v>9</v>
      </c>
      <c r="J8" s="690" t="s">
        <v>9</v>
      </c>
      <c r="K8" s="690" t="s">
        <v>9</v>
      </c>
      <c r="L8" s="597"/>
    </row>
    <row r="9" spans="1:13" ht="28.5" customHeight="1" x14ac:dyDescent="0.35">
      <c r="A9" s="291" t="s">
        <v>73</v>
      </c>
      <c r="B9" s="674">
        <v>4850</v>
      </c>
      <c r="C9" s="675">
        <v>4935</v>
      </c>
      <c r="D9" s="675">
        <v>4985</v>
      </c>
      <c r="E9" s="675">
        <v>6420</v>
      </c>
      <c r="F9" s="675">
        <v>5175</v>
      </c>
      <c r="G9" s="675">
        <v>4420</v>
      </c>
      <c r="H9" s="676">
        <v>4170</v>
      </c>
      <c r="I9" s="319">
        <v>-5.65610859728507</v>
      </c>
      <c r="J9" s="319">
        <v>-19.420289855072458</v>
      </c>
      <c r="K9" s="319">
        <v>-15.329949238578678</v>
      </c>
      <c r="L9" s="598"/>
    </row>
    <row r="10" spans="1:13" ht="28.5" customHeight="1" x14ac:dyDescent="0.35">
      <c r="A10" s="128" t="s">
        <v>46</v>
      </c>
      <c r="B10" s="460">
        <v>19505</v>
      </c>
      <c r="C10" s="61">
        <v>23690</v>
      </c>
      <c r="D10" s="61">
        <v>24115</v>
      </c>
      <c r="E10" s="61">
        <v>31360</v>
      </c>
      <c r="F10" s="61">
        <v>25945</v>
      </c>
      <c r="G10" s="61">
        <v>22335</v>
      </c>
      <c r="H10" s="599">
        <v>20755</v>
      </c>
      <c r="I10" s="330">
        <v>-7.0740989478397136</v>
      </c>
      <c r="J10" s="330">
        <v>-20.003854307188284</v>
      </c>
      <c r="K10" s="330">
        <v>-13.933236574746012</v>
      </c>
      <c r="L10" s="598"/>
    </row>
    <row r="11" spans="1:13" ht="28.5" customHeight="1" x14ac:dyDescent="0.35">
      <c r="A11" s="128"/>
      <c r="B11" s="600"/>
      <c r="C11" s="601"/>
      <c r="D11" s="601"/>
      <c r="E11" s="601"/>
      <c r="F11" s="601"/>
      <c r="G11" s="601"/>
      <c r="H11" s="602"/>
      <c r="I11" s="603"/>
      <c r="J11" s="604"/>
      <c r="K11" s="604"/>
      <c r="L11" s="598"/>
    </row>
    <row r="12" spans="1:13" ht="34" customHeight="1" x14ac:dyDescent="0.35">
      <c r="A12" s="255"/>
      <c r="B12" s="739" t="s">
        <v>94</v>
      </c>
      <c r="C12" s="740"/>
      <c r="D12" s="740"/>
      <c r="E12" s="740"/>
      <c r="F12" s="740"/>
      <c r="G12" s="740"/>
      <c r="H12" s="744"/>
      <c r="I12" s="742" t="s">
        <v>243</v>
      </c>
      <c r="J12" s="742"/>
      <c r="K12" s="742"/>
      <c r="L12" s="597"/>
      <c r="M12" s="34"/>
    </row>
    <row r="13" spans="1:13" ht="29" x14ac:dyDescent="0.35">
      <c r="A13" s="255"/>
      <c r="B13" s="305" t="s">
        <v>240</v>
      </c>
      <c r="C13" s="306" t="s">
        <v>241</v>
      </c>
      <c r="D13" s="307" t="s">
        <v>36</v>
      </c>
      <c r="E13" s="306" t="s">
        <v>37</v>
      </c>
      <c r="F13" s="306" t="s">
        <v>12</v>
      </c>
      <c r="G13" s="306" t="s">
        <v>13</v>
      </c>
      <c r="H13" s="308" t="s">
        <v>5</v>
      </c>
      <c r="I13" s="304" t="s">
        <v>211</v>
      </c>
      <c r="J13" s="306" t="s">
        <v>212</v>
      </c>
      <c r="K13" s="307" t="s">
        <v>292</v>
      </c>
    </row>
    <row r="14" spans="1:13" ht="29" x14ac:dyDescent="0.35">
      <c r="A14" s="605" t="s">
        <v>239</v>
      </c>
      <c r="B14" s="606">
        <v>24.86541912330172</v>
      </c>
      <c r="C14" s="189">
        <v>20.789362600253273</v>
      </c>
      <c r="D14" s="189">
        <v>20.67178104913954</v>
      </c>
      <c r="E14" s="189">
        <v>20.471938775510203</v>
      </c>
      <c r="F14" s="189">
        <v>19.946039699364039</v>
      </c>
      <c r="G14" s="189">
        <v>18.625475710767851</v>
      </c>
      <c r="H14" s="607">
        <v>18.646109371235848</v>
      </c>
      <c r="I14" s="608">
        <f>H14-G14</f>
        <v>2.0633660467996862E-2</v>
      </c>
      <c r="J14" s="189">
        <f>H14-F14</f>
        <v>-1.2999303281281911</v>
      </c>
      <c r="K14" s="189">
        <f>H14-C14</f>
        <v>-2.1432532290174251</v>
      </c>
    </row>
    <row r="15" spans="1:13" x14ac:dyDescent="0.35">
      <c r="A15" s="43" t="s">
        <v>173</v>
      </c>
      <c r="B15" s="601"/>
      <c r="C15" s="601"/>
      <c r="D15" s="601"/>
      <c r="E15" s="601"/>
      <c r="F15" s="601"/>
      <c r="G15" s="601"/>
      <c r="H15" s="601"/>
      <c r="I15" s="604"/>
      <c r="J15" s="604"/>
      <c r="K15" s="604"/>
    </row>
    <row r="16" spans="1:13" x14ac:dyDescent="0.35">
      <c r="A16" s="43" t="s">
        <v>346</v>
      </c>
    </row>
    <row r="17" spans="1:32" x14ac:dyDescent="0.35">
      <c r="A17" s="251" t="s">
        <v>238</v>
      </c>
    </row>
    <row r="18" spans="1:32" x14ac:dyDescent="0.35">
      <c r="A18" s="609" t="s">
        <v>74</v>
      </c>
    </row>
    <row r="19" spans="1:32" x14ac:dyDescent="0.35">
      <c r="A19" s="609" t="s">
        <v>184</v>
      </c>
    </row>
    <row r="20" spans="1:32" x14ac:dyDescent="0.35">
      <c r="A20" s="2"/>
    </row>
    <row r="21" spans="1:32" x14ac:dyDescent="0.35">
      <c r="A21" s="310"/>
      <c r="B21" s="310"/>
      <c r="C21" s="310"/>
      <c r="D21" s="310"/>
      <c r="E21" s="310"/>
      <c r="F21" s="310"/>
      <c r="G21" s="310"/>
      <c r="H21" s="310"/>
      <c r="I21" s="310"/>
      <c r="J21" s="310"/>
      <c r="K21" s="310"/>
      <c r="L21" s="310"/>
      <c r="M21" s="310"/>
      <c r="N21" s="310"/>
      <c r="O21" s="310"/>
      <c r="P21" s="310"/>
      <c r="Q21" s="310"/>
      <c r="R21" s="310"/>
      <c r="S21" s="310"/>
      <c r="T21" s="310"/>
      <c r="U21" s="310"/>
      <c r="V21" s="310"/>
      <c r="W21" s="310"/>
      <c r="X21" s="310"/>
      <c r="Y21" s="310"/>
      <c r="Z21" s="310"/>
      <c r="AA21" s="310"/>
      <c r="AB21" s="310"/>
      <c r="AC21" s="310"/>
      <c r="AD21" s="310"/>
      <c r="AE21" s="310"/>
      <c r="AF21" s="310"/>
    </row>
    <row r="22" spans="1:32" x14ac:dyDescent="0.35">
      <c r="A22" s="2" t="s">
        <v>221</v>
      </c>
      <c r="B22" s="310"/>
      <c r="C22" s="310"/>
      <c r="D22" s="310"/>
      <c r="E22" s="310"/>
      <c r="F22" s="310"/>
      <c r="G22" s="310"/>
      <c r="H22" s="310"/>
      <c r="I22" s="310"/>
      <c r="J22" s="310"/>
      <c r="K22" s="310"/>
      <c r="L22" s="310"/>
      <c r="M22" s="310"/>
      <c r="N22" s="310"/>
      <c r="O22" s="310"/>
      <c r="P22" s="310"/>
      <c r="Q22" s="310"/>
      <c r="R22" s="310"/>
      <c r="S22" s="310"/>
      <c r="T22" s="310"/>
      <c r="U22" s="310"/>
      <c r="V22" s="310"/>
      <c r="W22" s="310"/>
      <c r="X22" s="310"/>
      <c r="Y22" s="310"/>
      <c r="Z22" s="310"/>
      <c r="AA22" s="310"/>
      <c r="AB22" s="310"/>
      <c r="AC22" s="310"/>
      <c r="AD22" s="310"/>
      <c r="AE22" s="310"/>
      <c r="AF22" s="310"/>
    </row>
    <row r="23" spans="1:32" x14ac:dyDescent="0.35">
      <c r="A23" s="610"/>
      <c r="B23" s="310"/>
      <c r="C23" s="310"/>
      <c r="D23" s="310"/>
      <c r="E23" s="310"/>
      <c r="F23" s="310"/>
      <c r="G23" s="310"/>
      <c r="H23" s="310"/>
      <c r="I23" s="310"/>
      <c r="J23" s="310"/>
      <c r="K23" s="310"/>
      <c r="L23" s="310"/>
      <c r="M23" s="310"/>
      <c r="N23" s="310"/>
      <c r="O23" s="310"/>
      <c r="P23" s="310"/>
      <c r="Q23" s="310"/>
      <c r="R23" s="310"/>
      <c r="S23" s="310"/>
      <c r="T23" s="310"/>
      <c r="U23" s="310"/>
      <c r="V23" s="310"/>
      <c r="W23" s="310"/>
      <c r="X23" s="310"/>
      <c r="Y23" s="310"/>
      <c r="Z23" s="310"/>
      <c r="AA23" s="310"/>
      <c r="AB23" s="310"/>
      <c r="AC23" s="310"/>
      <c r="AD23" s="310"/>
      <c r="AE23" s="310"/>
      <c r="AF23" s="310"/>
    </row>
    <row r="24" spans="1:32" x14ac:dyDescent="0.35">
      <c r="A24" s="310"/>
      <c r="B24" s="310"/>
      <c r="C24" s="310"/>
      <c r="D24" s="310"/>
      <c r="E24" s="310"/>
      <c r="F24" s="310"/>
      <c r="G24" s="310"/>
      <c r="H24" s="310"/>
      <c r="I24" s="310"/>
      <c r="J24" s="310"/>
      <c r="K24" s="310"/>
      <c r="L24" s="310"/>
      <c r="M24" s="310"/>
      <c r="N24" s="310"/>
      <c r="O24" s="310"/>
      <c r="P24" s="310"/>
      <c r="Q24" s="310"/>
      <c r="R24" s="310"/>
      <c r="S24" s="310"/>
      <c r="T24" s="310"/>
      <c r="U24" s="310"/>
      <c r="V24" s="310"/>
      <c r="W24" s="310"/>
      <c r="X24" s="310"/>
      <c r="Y24" s="310"/>
      <c r="Z24" s="310"/>
      <c r="AA24" s="310"/>
      <c r="AB24" s="310"/>
      <c r="AC24" s="310"/>
      <c r="AD24" s="310"/>
      <c r="AE24" s="310"/>
      <c r="AF24" s="310"/>
    </row>
    <row r="25" spans="1:32" x14ac:dyDescent="0.35">
      <c r="A25" s="361"/>
      <c r="B25" s="742"/>
      <c r="C25" s="742"/>
      <c r="D25" s="742"/>
      <c r="E25" s="742"/>
      <c r="F25" s="742"/>
      <c r="G25" s="742"/>
      <c r="H25" s="742"/>
      <c r="I25" s="742"/>
      <c r="J25" s="391"/>
      <c r="K25" s="391"/>
      <c r="L25" s="391"/>
      <c r="M25" s="742"/>
      <c r="N25" s="742"/>
      <c r="O25" s="313"/>
      <c r="P25" s="313"/>
      <c r="Q25" s="310"/>
      <c r="R25" s="310"/>
      <c r="S25" s="310"/>
      <c r="T25" s="310"/>
      <c r="U25" s="310"/>
      <c r="V25" s="310"/>
      <c r="W25" s="310"/>
      <c r="X25" s="310"/>
      <c r="Y25" s="310"/>
      <c r="Z25" s="310"/>
      <c r="AA25" s="310"/>
      <c r="AB25" s="310"/>
      <c r="AC25" s="310"/>
      <c r="AD25" s="310"/>
      <c r="AE25" s="310"/>
      <c r="AF25" s="310"/>
    </row>
    <row r="26" spans="1:32" x14ac:dyDescent="0.35">
      <c r="A26" s="611"/>
      <c r="B26" s="313"/>
      <c r="C26" s="313"/>
      <c r="D26" s="313"/>
      <c r="E26" s="313"/>
      <c r="F26" s="313"/>
      <c r="G26" s="313"/>
      <c r="H26" s="313"/>
      <c r="I26" s="313"/>
      <c r="J26" s="313"/>
      <c r="K26" s="313"/>
      <c r="L26" s="313"/>
      <c r="M26" s="313"/>
      <c r="N26" s="313"/>
      <c r="O26" s="310"/>
      <c r="P26" s="310"/>
      <c r="Q26" s="310"/>
      <c r="R26" s="310"/>
      <c r="S26" s="310"/>
      <c r="T26" s="310"/>
      <c r="U26" s="310"/>
      <c r="V26" s="310"/>
      <c r="W26" s="310"/>
      <c r="X26" s="310"/>
      <c r="Y26" s="310"/>
      <c r="Z26" s="310"/>
      <c r="AA26" s="310"/>
      <c r="AB26" s="310"/>
      <c r="AC26" s="310"/>
      <c r="AD26" s="310"/>
      <c r="AE26" s="310"/>
      <c r="AF26" s="310"/>
    </row>
    <row r="27" spans="1:32" ht="32.5" customHeight="1" x14ac:dyDescent="0.35">
      <c r="A27" s="241"/>
      <c r="B27" s="184"/>
      <c r="C27" s="612"/>
      <c r="D27" s="184"/>
      <c r="E27" s="612"/>
      <c r="F27" s="184"/>
      <c r="G27" s="184"/>
      <c r="H27" s="184"/>
      <c r="I27" s="612"/>
      <c r="J27" s="612"/>
      <c r="K27" s="184"/>
      <c r="L27" s="612"/>
      <c r="M27" s="184"/>
      <c r="N27" s="612"/>
      <c r="O27" s="612"/>
      <c r="P27" s="612"/>
      <c r="Q27" s="310"/>
      <c r="R27" s="310"/>
      <c r="S27" s="310"/>
      <c r="T27" s="310"/>
      <c r="U27" s="310"/>
      <c r="V27" s="310"/>
      <c r="W27" s="310"/>
      <c r="X27" s="310"/>
      <c r="Y27" s="310"/>
      <c r="Z27" s="310"/>
      <c r="AA27" s="310"/>
      <c r="AB27" s="310"/>
      <c r="AC27" s="310"/>
      <c r="AD27" s="310"/>
      <c r="AE27" s="310"/>
      <c r="AF27" s="310"/>
    </row>
    <row r="28" spans="1:32" x14ac:dyDescent="0.35">
      <c r="A28" s="245"/>
      <c r="B28" s="184"/>
      <c r="C28" s="612"/>
      <c r="D28" s="184"/>
      <c r="E28" s="612"/>
      <c r="F28" s="184"/>
      <c r="G28" s="184"/>
      <c r="H28" s="184"/>
      <c r="I28" s="612"/>
      <c r="J28" s="612"/>
      <c r="K28" s="184"/>
      <c r="L28" s="612"/>
      <c r="M28" s="184"/>
      <c r="N28" s="612"/>
      <c r="O28" s="613"/>
      <c r="P28" s="613"/>
      <c r="Q28" s="310"/>
      <c r="R28" s="310"/>
      <c r="S28" s="310"/>
      <c r="T28" s="310"/>
      <c r="U28" s="310"/>
      <c r="V28" s="310"/>
      <c r="W28" s="310"/>
      <c r="X28" s="310"/>
      <c r="Y28" s="310"/>
      <c r="Z28" s="310"/>
      <c r="AA28" s="310"/>
      <c r="AB28" s="310"/>
      <c r="AC28" s="310"/>
      <c r="AD28" s="310"/>
      <c r="AE28" s="310"/>
      <c r="AF28" s="310"/>
    </row>
    <row r="29" spans="1:32" x14ac:dyDescent="0.35">
      <c r="A29" s="241"/>
      <c r="B29" s="184"/>
      <c r="C29" s="612"/>
      <c r="D29" s="184"/>
      <c r="E29" s="612"/>
      <c r="F29" s="184"/>
      <c r="G29" s="184"/>
      <c r="H29" s="184"/>
      <c r="I29" s="612"/>
      <c r="J29" s="612"/>
      <c r="K29" s="184"/>
      <c r="L29" s="612"/>
      <c r="M29" s="184"/>
      <c r="N29" s="612"/>
      <c r="O29" s="612"/>
      <c r="P29" s="612"/>
      <c r="Q29" s="310"/>
      <c r="R29" s="310"/>
      <c r="S29" s="310"/>
      <c r="T29" s="310"/>
      <c r="U29" s="310"/>
      <c r="V29" s="310"/>
      <c r="W29" s="310"/>
      <c r="X29" s="310"/>
      <c r="Y29" s="310"/>
      <c r="Z29" s="310"/>
      <c r="AA29" s="310"/>
      <c r="AB29" s="310"/>
      <c r="AC29" s="310"/>
      <c r="AD29" s="310"/>
      <c r="AE29" s="310"/>
      <c r="AF29" s="310"/>
    </row>
    <row r="30" spans="1:32" x14ac:dyDescent="0.35">
      <c r="A30" s="400"/>
      <c r="B30" s="186"/>
      <c r="C30" s="186"/>
      <c r="D30" s="186"/>
      <c r="E30" s="186"/>
      <c r="F30" s="186"/>
      <c r="G30" s="186"/>
      <c r="H30" s="186"/>
      <c r="I30" s="186"/>
      <c r="J30" s="186"/>
      <c r="K30" s="186"/>
      <c r="L30" s="186"/>
      <c r="M30" s="186"/>
      <c r="N30" s="186"/>
      <c r="O30" s="614"/>
      <c r="P30" s="614"/>
      <c r="Q30" s="310"/>
      <c r="R30" s="310"/>
      <c r="S30" s="310"/>
      <c r="T30" s="310"/>
      <c r="U30" s="310"/>
      <c r="V30" s="310"/>
      <c r="W30" s="310"/>
      <c r="X30" s="310"/>
      <c r="Y30" s="310"/>
      <c r="Z30" s="310"/>
      <c r="AA30" s="310"/>
      <c r="AB30" s="310"/>
      <c r="AC30" s="310"/>
      <c r="AD30" s="310"/>
      <c r="AE30" s="310"/>
      <c r="AF30" s="310"/>
    </row>
    <row r="31" spans="1:32" x14ac:dyDescent="0.35">
      <c r="A31" s="399"/>
      <c r="B31" s="612"/>
      <c r="C31" s="612"/>
      <c r="D31" s="612"/>
      <c r="E31" s="612"/>
      <c r="F31" s="612"/>
      <c r="G31" s="612"/>
      <c r="H31" s="612"/>
      <c r="I31" s="612"/>
      <c r="J31" s="612"/>
      <c r="K31" s="612"/>
      <c r="L31" s="612"/>
      <c r="M31" s="612"/>
      <c r="N31" s="612"/>
      <c r="O31" s="612"/>
      <c r="P31" s="612"/>
      <c r="Q31" s="310"/>
      <c r="R31" s="310"/>
      <c r="S31" s="310"/>
      <c r="T31" s="310"/>
      <c r="U31" s="310"/>
      <c r="V31" s="310"/>
      <c r="W31" s="310"/>
      <c r="X31" s="310"/>
      <c r="Y31" s="310"/>
      <c r="Z31" s="310"/>
      <c r="AA31" s="310"/>
      <c r="AB31" s="310"/>
      <c r="AC31" s="310"/>
      <c r="AD31" s="310"/>
      <c r="AE31" s="310"/>
      <c r="AF31" s="310"/>
    </row>
    <row r="32" spans="1:32" ht="33.5" customHeight="1" x14ac:dyDescent="0.35">
      <c r="A32" s="128"/>
      <c r="B32" s="184"/>
      <c r="C32" s="612"/>
      <c r="D32" s="184"/>
      <c r="E32" s="612"/>
      <c r="F32" s="184"/>
      <c r="G32" s="184"/>
      <c r="H32" s="184"/>
      <c r="I32" s="612"/>
      <c r="J32" s="612"/>
      <c r="K32" s="184"/>
      <c r="L32" s="612"/>
      <c r="M32" s="184"/>
      <c r="N32" s="612"/>
      <c r="O32" s="615"/>
      <c r="P32" s="615"/>
      <c r="Q32" s="310"/>
      <c r="R32" s="310"/>
      <c r="S32" s="310"/>
      <c r="T32" s="310"/>
      <c r="U32" s="310"/>
      <c r="V32" s="310"/>
      <c r="W32" s="310"/>
      <c r="X32" s="310"/>
      <c r="Y32" s="310"/>
      <c r="Z32" s="310"/>
      <c r="AA32" s="310"/>
      <c r="AB32" s="310"/>
      <c r="AC32" s="310"/>
      <c r="AD32" s="310"/>
      <c r="AE32" s="310"/>
      <c r="AF32" s="310"/>
    </row>
    <row r="33" spans="1:32" x14ac:dyDescent="0.35">
      <c r="A33" s="310"/>
      <c r="B33" s="310"/>
      <c r="C33" s="310"/>
      <c r="D33" s="310"/>
      <c r="E33" s="310"/>
      <c r="F33" s="310"/>
      <c r="G33" s="310"/>
      <c r="H33" s="310"/>
      <c r="I33" s="310"/>
      <c r="J33" s="310"/>
      <c r="K33" s="310"/>
      <c r="L33" s="310"/>
      <c r="M33" s="310"/>
      <c r="N33" s="310"/>
      <c r="O33" s="310"/>
      <c r="P33" s="310"/>
      <c r="Q33" s="310"/>
      <c r="R33" s="310"/>
      <c r="S33" s="310"/>
      <c r="T33" s="310"/>
      <c r="U33" s="310"/>
      <c r="V33" s="310"/>
      <c r="W33" s="310"/>
      <c r="X33" s="310"/>
      <c r="Y33" s="310"/>
      <c r="Z33" s="310"/>
      <c r="AA33" s="310"/>
      <c r="AB33" s="310"/>
      <c r="AC33" s="310"/>
      <c r="AD33" s="310"/>
      <c r="AE33" s="310"/>
      <c r="AF33" s="310"/>
    </row>
    <row r="34" spans="1:32" x14ac:dyDescent="0.35">
      <c r="A34" s="251"/>
      <c r="B34" s="310"/>
      <c r="C34" s="616"/>
      <c r="D34" s="616"/>
      <c r="E34" s="616"/>
      <c r="F34" s="616"/>
      <c r="G34" s="616"/>
      <c r="H34" s="616"/>
      <c r="I34" s="616"/>
      <c r="J34" s="616"/>
      <c r="K34" s="616"/>
      <c r="L34" s="616"/>
      <c r="M34" s="617"/>
      <c r="N34" s="617"/>
      <c r="O34" s="310"/>
      <c r="P34" s="310"/>
      <c r="Q34" s="310"/>
      <c r="R34" s="310"/>
      <c r="S34" s="310"/>
      <c r="T34" s="310"/>
      <c r="U34" s="310"/>
      <c r="V34" s="310"/>
      <c r="W34" s="310"/>
      <c r="X34" s="310"/>
      <c r="Y34" s="310"/>
      <c r="Z34" s="310"/>
      <c r="AA34" s="310"/>
      <c r="AB34" s="310"/>
      <c r="AC34" s="310"/>
      <c r="AD34" s="310"/>
      <c r="AE34" s="310"/>
      <c r="AF34" s="310"/>
    </row>
    <row r="35" spans="1:32" x14ac:dyDescent="0.35">
      <c r="A35" s="251"/>
      <c r="B35" s="310"/>
      <c r="C35" s="310"/>
      <c r="D35" s="310"/>
      <c r="E35" s="310"/>
      <c r="F35" s="310"/>
      <c r="G35" s="310"/>
      <c r="H35" s="310"/>
      <c r="I35" s="310"/>
      <c r="J35" s="310"/>
      <c r="K35" s="310"/>
      <c r="L35" s="310"/>
      <c r="M35" s="310"/>
      <c r="N35" s="310"/>
      <c r="O35" s="310"/>
      <c r="P35" s="310"/>
      <c r="Q35" s="310"/>
      <c r="R35" s="310"/>
      <c r="S35" s="310"/>
      <c r="T35" s="310"/>
      <c r="U35" s="310"/>
      <c r="V35" s="310"/>
      <c r="W35" s="310"/>
      <c r="X35" s="310"/>
      <c r="Y35" s="310"/>
      <c r="Z35" s="310"/>
      <c r="AA35" s="310"/>
      <c r="AB35" s="310"/>
      <c r="AC35" s="310"/>
      <c r="AD35" s="310"/>
      <c r="AE35" s="310"/>
      <c r="AF35" s="310"/>
    </row>
    <row r="36" spans="1:32" ht="14.5" customHeight="1" x14ac:dyDescent="0.35">
      <c r="A36" s="618"/>
      <c r="B36" s="310"/>
      <c r="C36" s="310"/>
      <c r="D36" s="310"/>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row>
    <row r="37" spans="1:32" x14ac:dyDescent="0.35">
      <c r="A37" s="618"/>
      <c r="B37" s="310"/>
      <c r="C37" s="310"/>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row>
    <row r="38" spans="1:32" x14ac:dyDescent="0.35">
      <c r="A38" s="619"/>
      <c r="B38" s="310"/>
      <c r="C38" s="310"/>
      <c r="D38" s="310"/>
      <c r="E38" s="310"/>
      <c r="F38" s="310"/>
      <c r="G38" s="310"/>
      <c r="H38" s="310"/>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0"/>
    </row>
    <row r="39" spans="1:32" x14ac:dyDescent="0.35">
      <c r="A39" s="310"/>
      <c r="B39" s="310"/>
      <c r="C39" s="310"/>
      <c r="D39" s="310"/>
      <c r="E39" s="310"/>
      <c r="F39" s="310"/>
      <c r="G39" s="310"/>
      <c r="H39" s="310"/>
      <c r="I39" s="310"/>
      <c r="J39" s="310"/>
      <c r="K39" s="310"/>
      <c r="L39" s="310"/>
      <c r="M39" s="310"/>
      <c r="N39" s="310"/>
      <c r="O39" s="310"/>
      <c r="P39" s="310"/>
      <c r="Q39" s="310"/>
      <c r="R39" s="310"/>
      <c r="S39" s="310"/>
      <c r="T39" s="310"/>
      <c r="U39" s="310"/>
      <c r="V39" s="310"/>
      <c r="W39" s="310"/>
      <c r="X39" s="310"/>
      <c r="Y39" s="310"/>
      <c r="Z39" s="310"/>
      <c r="AA39" s="310"/>
      <c r="AB39" s="310"/>
      <c r="AC39" s="310"/>
      <c r="AD39" s="310"/>
      <c r="AE39" s="310"/>
      <c r="AF39" s="310"/>
    </row>
    <row r="40" spans="1:32" x14ac:dyDescent="0.35">
      <c r="A40" s="310"/>
      <c r="B40" s="310"/>
      <c r="C40" s="310"/>
      <c r="D40" s="310"/>
      <c r="E40" s="310"/>
      <c r="F40" s="310"/>
      <c r="G40" s="310"/>
      <c r="H40" s="310"/>
      <c r="I40" s="310"/>
      <c r="J40" s="310"/>
      <c r="K40" s="310"/>
      <c r="L40" s="310"/>
      <c r="M40" s="310"/>
      <c r="N40" s="310"/>
      <c r="O40" s="310"/>
      <c r="P40" s="310"/>
      <c r="Q40" s="310"/>
      <c r="R40" s="310"/>
      <c r="S40" s="310"/>
      <c r="T40" s="310"/>
      <c r="U40" s="310"/>
      <c r="V40" s="310"/>
      <c r="W40" s="310"/>
      <c r="X40" s="310"/>
      <c r="Y40" s="310"/>
      <c r="Z40" s="310"/>
      <c r="AA40" s="310"/>
      <c r="AB40" s="310"/>
      <c r="AC40" s="310"/>
      <c r="AD40" s="310"/>
      <c r="AE40" s="310"/>
      <c r="AF40" s="310"/>
    </row>
    <row r="41" spans="1:32" x14ac:dyDescent="0.35">
      <c r="A41" s="310"/>
      <c r="B41" s="310"/>
      <c r="C41" s="310"/>
      <c r="D41" s="310"/>
      <c r="E41" s="310"/>
      <c r="F41" s="310"/>
      <c r="G41" s="310"/>
      <c r="H41" s="310"/>
      <c r="I41" s="310"/>
      <c r="J41" s="310"/>
      <c r="K41" s="310"/>
      <c r="L41" s="310"/>
      <c r="M41" s="310"/>
      <c r="N41" s="310"/>
      <c r="O41" s="310"/>
      <c r="P41" s="310"/>
      <c r="Q41" s="310"/>
      <c r="R41" s="310"/>
      <c r="S41" s="310"/>
      <c r="T41" s="310"/>
      <c r="U41" s="310"/>
      <c r="V41" s="310"/>
      <c r="W41" s="310"/>
      <c r="X41" s="310"/>
      <c r="Y41" s="310"/>
      <c r="Z41" s="310"/>
      <c r="AA41" s="310"/>
      <c r="AB41" s="310"/>
      <c r="AC41" s="310"/>
      <c r="AD41" s="310"/>
      <c r="AE41" s="310"/>
      <c r="AF41" s="310"/>
    </row>
    <row r="42" spans="1:32" x14ac:dyDescent="0.35">
      <c r="A42" s="310"/>
      <c r="B42" s="310"/>
      <c r="C42" s="310"/>
      <c r="D42" s="310"/>
      <c r="E42" s="310"/>
      <c r="F42" s="310"/>
      <c r="G42" s="310"/>
      <c r="H42" s="310"/>
      <c r="I42" s="310"/>
      <c r="J42" s="310"/>
      <c r="K42" s="310"/>
      <c r="L42" s="310"/>
      <c r="M42" s="310"/>
      <c r="N42" s="310"/>
      <c r="O42" s="310"/>
      <c r="P42" s="310"/>
      <c r="Q42" s="310"/>
      <c r="R42" s="310"/>
      <c r="S42" s="310"/>
      <c r="T42" s="310"/>
      <c r="U42" s="310"/>
      <c r="V42" s="310"/>
      <c r="W42" s="310"/>
      <c r="X42" s="310"/>
      <c r="Y42" s="310"/>
      <c r="Z42" s="310"/>
      <c r="AA42" s="310"/>
      <c r="AB42" s="310"/>
      <c r="AC42" s="310"/>
      <c r="AD42" s="310"/>
      <c r="AE42" s="310"/>
      <c r="AF42" s="310"/>
    </row>
    <row r="43" spans="1:32" x14ac:dyDescent="0.35">
      <c r="A43" s="310"/>
      <c r="B43" s="310"/>
      <c r="C43" s="310"/>
      <c r="D43" s="310"/>
      <c r="E43" s="310"/>
      <c r="F43" s="310"/>
      <c r="G43" s="310"/>
      <c r="H43" s="310"/>
      <c r="I43" s="310"/>
      <c r="J43" s="310"/>
      <c r="K43" s="310"/>
      <c r="L43" s="310"/>
      <c r="M43" s="310"/>
      <c r="N43" s="310"/>
      <c r="O43" s="310"/>
      <c r="P43" s="310"/>
      <c r="Q43" s="310"/>
      <c r="R43" s="310"/>
      <c r="S43" s="310"/>
      <c r="T43" s="310"/>
      <c r="U43" s="310"/>
      <c r="V43" s="310"/>
      <c r="W43" s="310"/>
      <c r="X43" s="310"/>
      <c r="Y43" s="310"/>
      <c r="Z43" s="310"/>
      <c r="AA43" s="310"/>
      <c r="AB43" s="310"/>
      <c r="AC43" s="310"/>
      <c r="AD43" s="310"/>
      <c r="AE43" s="310"/>
      <c r="AF43" s="310"/>
    </row>
    <row r="44" spans="1:32" x14ac:dyDescent="0.35">
      <c r="A44" s="310"/>
      <c r="B44" s="310"/>
      <c r="C44" s="310"/>
      <c r="D44" s="310"/>
      <c r="E44" s="310"/>
      <c r="F44" s="310"/>
      <c r="G44" s="310"/>
      <c r="H44" s="310"/>
      <c r="I44" s="310"/>
      <c r="J44" s="310"/>
      <c r="K44" s="310"/>
      <c r="L44" s="310"/>
      <c r="M44" s="310"/>
      <c r="N44" s="310"/>
      <c r="O44" s="310"/>
      <c r="P44" s="310"/>
      <c r="Q44" s="310"/>
      <c r="R44" s="310"/>
      <c r="S44" s="310"/>
      <c r="T44" s="310"/>
      <c r="U44" s="310"/>
      <c r="V44" s="310"/>
      <c r="W44" s="310"/>
      <c r="X44" s="310"/>
      <c r="Y44" s="310"/>
      <c r="Z44" s="310"/>
      <c r="AA44" s="310"/>
      <c r="AB44" s="310"/>
      <c r="AC44" s="310"/>
      <c r="AD44" s="310"/>
      <c r="AE44" s="310"/>
      <c r="AF44" s="310"/>
    </row>
    <row r="45" spans="1:32" x14ac:dyDescent="0.35">
      <c r="A45" s="310"/>
      <c r="B45" s="310"/>
      <c r="C45" s="310"/>
      <c r="D45" s="310"/>
      <c r="E45" s="310"/>
      <c r="F45" s="310"/>
      <c r="G45" s="310"/>
      <c r="H45" s="310"/>
      <c r="I45" s="310"/>
      <c r="J45" s="310"/>
      <c r="K45" s="310"/>
      <c r="L45" s="310"/>
      <c r="M45" s="310"/>
      <c r="N45" s="310"/>
      <c r="O45" s="310"/>
      <c r="P45" s="310"/>
      <c r="Q45" s="310"/>
      <c r="R45" s="310"/>
      <c r="S45" s="310"/>
      <c r="T45" s="310"/>
      <c r="U45" s="310"/>
      <c r="V45" s="310"/>
      <c r="W45" s="310"/>
      <c r="X45" s="310"/>
      <c r="Y45" s="310"/>
      <c r="Z45" s="310"/>
      <c r="AA45" s="310"/>
      <c r="AB45" s="310"/>
      <c r="AC45" s="310"/>
      <c r="AD45" s="310"/>
      <c r="AE45" s="310"/>
      <c r="AF45" s="310"/>
    </row>
    <row r="46" spans="1:32" x14ac:dyDescent="0.35">
      <c r="A46" s="310"/>
      <c r="B46" s="310"/>
      <c r="C46" s="310"/>
      <c r="D46" s="310"/>
      <c r="E46" s="310"/>
      <c r="F46" s="310"/>
      <c r="G46" s="310"/>
      <c r="H46" s="310"/>
      <c r="I46" s="310"/>
      <c r="J46" s="310"/>
      <c r="K46" s="310"/>
      <c r="L46" s="310"/>
      <c r="M46" s="310"/>
      <c r="N46" s="310"/>
      <c r="O46" s="310"/>
      <c r="P46" s="310"/>
      <c r="Q46" s="310"/>
      <c r="R46" s="310"/>
      <c r="S46" s="310"/>
      <c r="T46" s="310"/>
      <c r="U46" s="310"/>
      <c r="V46" s="310"/>
      <c r="W46" s="310"/>
      <c r="X46" s="310"/>
      <c r="Y46" s="310"/>
      <c r="Z46" s="310"/>
      <c r="AA46" s="310"/>
      <c r="AB46" s="310"/>
      <c r="AC46" s="310"/>
      <c r="AD46" s="310"/>
      <c r="AE46" s="310"/>
      <c r="AF46" s="310"/>
    </row>
    <row r="47" spans="1:32" x14ac:dyDescent="0.35">
      <c r="A47" s="310"/>
      <c r="B47" s="310"/>
      <c r="C47" s="310"/>
      <c r="D47" s="310"/>
      <c r="E47" s="310"/>
      <c r="F47" s="310"/>
      <c r="G47" s="310"/>
      <c r="H47" s="310"/>
      <c r="I47" s="310"/>
      <c r="J47" s="310"/>
      <c r="K47" s="310"/>
      <c r="L47" s="310"/>
      <c r="M47" s="310"/>
      <c r="N47" s="310"/>
      <c r="O47" s="310"/>
      <c r="P47" s="310"/>
      <c r="Q47" s="310"/>
      <c r="R47" s="310"/>
      <c r="S47" s="310"/>
      <c r="T47" s="310"/>
      <c r="U47" s="310"/>
      <c r="V47" s="310"/>
      <c r="W47" s="310"/>
      <c r="X47" s="310"/>
      <c r="Y47" s="310"/>
      <c r="Z47" s="310"/>
      <c r="AA47" s="310"/>
      <c r="AB47" s="310"/>
      <c r="AC47" s="310"/>
      <c r="AD47" s="310"/>
      <c r="AE47" s="310"/>
      <c r="AF47" s="310"/>
    </row>
    <row r="48" spans="1:32" x14ac:dyDescent="0.35">
      <c r="A48" s="310"/>
      <c r="B48" s="310"/>
      <c r="C48" s="310"/>
      <c r="D48" s="310"/>
      <c r="E48" s="310"/>
      <c r="F48" s="310"/>
      <c r="G48" s="310"/>
      <c r="H48" s="310"/>
      <c r="I48" s="310"/>
      <c r="J48" s="310"/>
      <c r="K48" s="310"/>
      <c r="L48" s="310"/>
      <c r="M48" s="310"/>
      <c r="N48" s="310"/>
      <c r="O48" s="310"/>
      <c r="P48" s="310"/>
      <c r="Q48" s="310"/>
      <c r="R48" s="310"/>
      <c r="S48" s="310"/>
      <c r="T48" s="310"/>
      <c r="U48" s="310"/>
      <c r="V48" s="310"/>
      <c r="W48" s="310"/>
      <c r="X48" s="310"/>
      <c r="Y48" s="310"/>
      <c r="Z48" s="310"/>
      <c r="AA48" s="310"/>
      <c r="AB48" s="310"/>
      <c r="AC48" s="310"/>
      <c r="AD48" s="310"/>
      <c r="AE48" s="310"/>
      <c r="AF48" s="310"/>
    </row>
    <row r="49" spans="1:32" x14ac:dyDescent="0.35">
      <c r="A49" s="310"/>
      <c r="B49" s="310"/>
      <c r="C49" s="310"/>
      <c r="D49" s="310"/>
      <c r="E49" s="310"/>
      <c r="F49" s="310"/>
      <c r="G49" s="310"/>
      <c r="H49" s="310"/>
      <c r="I49" s="310"/>
      <c r="J49" s="310"/>
      <c r="K49" s="310"/>
      <c r="L49" s="310"/>
      <c r="M49" s="310"/>
      <c r="N49" s="310"/>
      <c r="O49" s="310"/>
      <c r="P49" s="310"/>
      <c r="Q49" s="310"/>
      <c r="R49" s="310"/>
      <c r="S49" s="310"/>
      <c r="T49" s="310"/>
      <c r="U49" s="310"/>
      <c r="V49" s="310"/>
      <c r="W49" s="310"/>
      <c r="X49" s="310"/>
      <c r="Y49" s="310"/>
      <c r="Z49" s="310"/>
      <c r="AA49" s="310"/>
      <c r="AB49" s="310"/>
      <c r="AC49" s="310"/>
      <c r="AD49" s="310"/>
      <c r="AE49" s="310"/>
      <c r="AF49" s="310"/>
    </row>
    <row r="50" spans="1:32" x14ac:dyDescent="0.35">
      <c r="A50" s="310"/>
      <c r="B50" s="310"/>
      <c r="C50" s="310"/>
      <c r="D50" s="310"/>
      <c r="E50" s="310"/>
      <c r="F50" s="310"/>
      <c r="G50" s="310"/>
      <c r="H50" s="310"/>
      <c r="I50" s="310"/>
      <c r="J50" s="310"/>
      <c r="K50" s="310"/>
      <c r="L50" s="310"/>
      <c r="M50" s="310"/>
      <c r="N50" s="310"/>
      <c r="O50" s="310"/>
      <c r="P50" s="310"/>
      <c r="Q50" s="310"/>
      <c r="R50" s="310"/>
      <c r="S50" s="310"/>
      <c r="T50" s="310"/>
      <c r="U50" s="310"/>
      <c r="V50" s="310"/>
      <c r="W50" s="310"/>
      <c r="X50" s="310"/>
      <c r="Y50" s="310"/>
      <c r="Z50" s="310"/>
      <c r="AA50" s="310"/>
      <c r="AB50" s="310"/>
      <c r="AC50" s="310"/>
      <c r="AD50" s="310"/>
      <c r="AE50" s="310"/>
      <c r="AF50" s="310"/>
    </row>
    <row r="51" spans="1:32" x14ac:dyDescent="0.35">
      <c r="A51" s="310"/>
      <c r="B51" s="310"/>
      <c r="C51" s="310"/>
      <c r="D51" s="310"/>
      <c r="E51" s="310"/>
      <c r="F51" s="310"/>
      <c r="G51" s="310"/>
      <c r="H51" s="310"/>
      <c r="I51" s="310"/>
      <c r="J51" s="310"/>
      <c r="K51" s="310"/>
      <c r="L51" s="310"/>
      <c r="M51" s="310"/>
      <c r="N51" s="310"/>
      <c r="O51" s="310"/>
      <c r="P51" s="310"/>
      <c r="Q51" s="310"/>
      <c r="R51" s="310"/>
      <c r="S51" s="310"/>
      <c r="T51" s="310"/>
      <c r="U51" s="310"/>
      <c r="V51" s="310"/>
      <c r="W51" s="310"/>
      <c r="X51" s="310"/>
      <c r="Y51" s="310"/>
      <c r="Z51" s="310"/>
      <c r="AA51" s="310"/>
      <c r="AB51" s="310"/>
      <c r="AC51" s="310"/>
      <c r="AD51" s="310"/>
      <c r="AE51" s="310"/>
      <c r="AF51" s="310"/>
    </row>
    <row r="52" spans="1:32" x14ac:dyDescent="0.35">
      <c r="A52" s="310"/>
      <c r="B52" s="310"/>
      <c r="C52" s="310"/>
      <c r="D52" s="310"/>
      <c r="E52" s="310"/>
      <c r="F52" s="310"/>
      <c r="G52" s="310"/>
      <c r="H52" s="310"/>
      <c r="I52" s="310"/>
      <c r="J52" s="310"/>
      <c r="K52" s="310"/>
      <c r="L52" s="310"/>
      <c r="M52" s="310"/>
      <c r="N52" s="310"/>
      <c r="O52" s="310"/>
      <c r="P52" s="310"/>
      <c r="Q52" s="310"/>
      <c r="R52" s="310"/>
      <c r="S52" s="310"/>
      <c r="T52" s="310"/>
      <c r="U52" s="310"/>
      <c r="V52" s="310"/>
      <c r="W52" s="310"/>
      <c r="X52" s="310"/>
      <c r="Y52" s="310"/>
      <c r="Z52" s="310"/>
      <c r="AA52" s="310"/>
      <c r="AB52" s="310"/>
      <c r="AC52" s="310"/>
      <c r="AD52" s="310"/>
      <c r="AE52" s="310"/>
      <c r="AF52" s="310"/>
    </row>
    <row r="53" spans="1:32" x14ac:dyDescent="0.35">
      <c r="A53" s="310"/>
      <c r="B53" s="310"/>
      <c r="C53" s="310"/>
      <c r="D53" s="310"/>
      <c r="E53" s="310"/>
      <c r="F53" s="310"/>
      <c r="G53" s="310"/>
      <c r="H53" s="310"/>
      <c r="I53" s="310"/>
      <c r="J53" s="310"/>
      <c r="K53" s="310"/>
      <c r="L53" s="310"/>
      <c r="M53" s="310"/>
      <c r="N53" s="310"/>
      <c r="O53" s="310"/>
      <c r="P53" s="310"/>
      <c r="Q53" s="310"/>
      <c r="R53" s="310"/>
      <c r="S53" s="310"/>
      <c r="T53" s="310"/>
      <c r="U53" s="310"/>
      <c r="V53" s="310"/>
      <c r="W53" s="310"/>
      <c r="X53" s="310"/>
      <c r="Y53" s="310"/>
      <c r="Z53" s="310"/>
      <c r="AA53" s="310"/>
      <c r="AB53" s="310"/>
      <c r="AC53" s="310"/>
      <c r="AD53" s="310"/>
      <c r="AE53" s="310"/>
      <c r="AF53" s="310"/>
    </row>
    <row r="54" spans="1:32" x14ac:dyDescent="0.35">
      <c r="A54" s="310"/>
      <c r="B54" s="310"/>
      <c r="C54" s="310"/>
      <c r="D54" s="310"/>
      <c r="E54" s="310"/>
      <c r="F54" s="310"/>
      <c r="G54" s="310"/>
      <c r="H54" s="310"/>
      <c r="I54" s="310"/>
      <c r="J54" s="310"/>
      <c r="K54" s="310"/>
      <c r="L54" s="310"/>
      <c r="M54" s="310"/>
      <c r="N54" s="310"/>
      <c r="O54" s="310"/>
      <c r="P54" s="310"/>
      <c r="Q54" s="310"/>
      <c r="R54" s="310"/>
      <c r="S54" s="310"/>
      <c r="T54" s="310"/>
      <c r="U54" s="310"/>
      <c r="V54" s="310"/>
      <c r="W54" s="310"/>
      <c r="X54" s="310"/>
      <c r="Y54" s="310"/>
      <c r="Z54" s="310"/>
      <c r="AA54" s="310"/>
      <c r="AB54" s="310"/>
      <c r="AC54" s="310"/>
      <c r="AD54" s="310"/>
      <c r="AE54" s="310"/>
      <c r="AF54" s="310"/>
    </row>
    <row r="55" spans="1:32" x14ac:dyDescent="0.35">
      <c r="A55" s="310"/>
      <c r="B55" s="310"/>
      <c r="C55" s="310"/>
      <c r="D55" s="310"/>
      <c r="E55" s="310"/>
      <c r="F55" s="310"/>
      <c r="G55" s="310"/>
      <c r="H55" s="310"/>
      <c r="I55" s="310"/>
      <c r="J55" s="310"/>
      <c r="K55" s="310"/>
      <c r="L55" s="310"/>
      <c r="M55" s="310"/>
      <c r="N55" s="310"/>
      <c r="O55" s="310"/>
      <c r="P55" s="310"/>
      <c r="Q55" s="310"/>
      <c r="R55" s="310"/>
      <c r="S55" s="310"/>
      <c r="T55" s="310"/>
      <c r="U55" s="310"/>
      <c r="V55" s="310"/>
      <c r="W55" s="310"/>
      <c r="X55" s="310"/>
      <c r="Y55" s="310"/>
      <c r="Z55" s="310"/>
      <c r="AA55" s="310"/>
      <c r="AB55" s="310"/>
      <c r="AC55" s="310"/>
      <c r="AD55" s="310"/>
      <c r="AE55" s="310"/>
      <c r="AF55" s="310"/>
    </row>
    <row r="56" spans="1:32" x14ac:dyDescent="0.35">
      <c r="A56" s="310"/>
      <c r="B56" s="310"/>
      <c r="C56" s="310"/>
      <c r="D56" s="310"/>
      <c r="E56" s="310"/>
      <c r="F56" s="310"/>
      <c r="G56" s="310"/>
      <c r="H56" s="310"/>
      <c r="I56" s="310"/>
      <c r="J56" s="310"/>
      <c r="K56" s="310"/>
      <c r="L56" s="310"/>
      <c r="M56" s="310"/>
      <c r="N56" s="310"/>
      <c r="O56" s="310"/>
      <c r="P56" s="310"/>
      <c r="Q56" s="310"/>
      <c r="R56" s="310"/>
      <c r="S56" s="310"/>
      <c r="T56" s="310"/>
      <c r="U56" s="310"/>
      <c r="V56" s="310"/>
      <c r="W56" s="310"/>
      <c r="X56" s="310"/>
      <c r="Y56" s="310"/>
      <c r="Z56" s="310"/>
      <c r="AA56" s="310"/>
      <c r="AB56" s="310"/>
      <c r="AC56" s="310"/>
      <c r="AD56" s="310"/>
      <c r="AE56" s="310"/>
      <c r="AF56" s="310"/>
    </row>
    <row r="57" spans="1:32" x14ac:dyDescent="0.35">
      <c r="A57" s="310"/>
      <c r="B57" s="310"/>
      <c r="C57" s="310"/>
      <c r="D57" s="310"/>
      <c r="E57" s="310"/>
      <c r="F57" s="310"/>
      <c r="G57" s="310"/>
      <c r="H57" s="310"/>
      <c r="I57" s="310"/>
      <c r="J57" s="310"/>
      <c r="K57" s="310"/>
      <c r="L57" s="310"/>
      <c r="M57" s="310"/>
      <c r="N57" s="310"/>
      <c r="O57" s="310"/>
      <c r="P57" s="310"/>
      <c r="Q57" s="310"/>
      <c r="R57" s="310"/>
      <c r="S57" s="310"/>
      <c r="T57" s="310"/>
      <c r="U57" s="310"/>
      <c r="V57" s="310"/>
      <c r="W57" s="310"/>
      <c r="X57" s="310"/>
      <c r="Y57" s="310"/>
      <c r="Z57" s="310"/>
      <c r="AA57" s="310"/>
      <c r="AB57" s="310"/>
      <c r="AC57" s="310"/>
      <c r="AD57" s="310"/>
      <c r="AE57" s="310"/>
      <c r="AF57" s="310"/>
    </row>
    <row r="58" spans="1:32" x14ac:dyDescent="0.35">
      <c r="A58" s="310"/>
      <c r="B58" s="310"/>
      <c r="C58" s="310"/>
      <c r="D58" s="310"/>
      <c r="E58" s="310"/>
      <c r="F58" s="310"/>
      <c r="G58" s="310"/>
      <c r="H58" s="310"/>
      <c r="I58" s="310"/>
      <c r="J58" s="310"/>
      <c r="K58" s="310"/>
      <c r="L58" s="310"/>
      <c r="M58" s="310"/>
      <c r="N58" s="310"/>
      <c r="O58" s="310"/>
      <c r="P58" s="310"/>
      <c r="Q58" s="310"/>
      <c r="R58" s="310"/>
      <c r="S58" s="310"/>
      <c r="T58" s="310"/>
      <c r="U58" s="310"/>
      <c r="V58" s="310"/>
      <c r="W58" s="310"/>
      <c r="X58" s="310"/>
      <c r="Y58" s="310"/>
      <c r="Z58" s="310"/>
      <c r="AA58" s="310"/>
      <c r="AB58" s="310"/>
      <c r="AC58" s="310"/>
      <c r="AD58" s="310"/>
      <c r="AE58" s="310"/>
      <c r="AF58" s="310"/>
    </row>
    <row r="59" spans="1:32" x14ac:dyDescent="0.35">
      <c r="A59" s="310"/>
      <c r="B59" s="310"/>
      <c r="C59" s="310"/>
      <c r="D59" s="310"/>
      <c r="E59" s="310"/>
      <c r="F59" s="310"/>
      <c r="G59" s="310"/>
      <c r="H59" s="310"/>
      <c r="I59" s="310"/>
      <c r="J59" s="310"/>
      <c r="K59" s="310"/>
      <c r="L59" s="310"/>
      <c r="M59" s="310"/>
      <c r="N59" s="310"/>
      <c r="O59" s="310"/>
      <c r="P59" s="310"/>
      <c r="Q59" s="310"/>
      <c r="R59" s="310"/>
      <c r="S59" s="310"/>
      <c r="T59" s="310"/>
      <c r="U59" s="310"/>
      <c r="V59" s="310"/>
      <c r="W59" s="310"/>
      <c r="X59" s="310"/>
      <c r="Y59" s="310"/>
      <c r="Z59" s="310"/>
      <c r="AA59" s="310"/>
      <c r="AB59" s="310"/>
      <c r="AC59" s="310"/>
      <c r="AD59" s="310"/>
      <c r="AE59" s="310"/>
      <c r="AF59" s="310"/>
    </row>
    <row r="60" spans="1:32" x14ac:dyDescent="0.35">
      <c r="A60" s="310"/>
      <c r="B60" s="310"/>
      <c r="C60" s="310"/>
      <c r="D60" s="310"/>
      <c r="E60" s="310"/>
      <c r="F60" s="310"/>
      <c r="G60" s="310"/>
      <c r="H60" s="310"/>
      <c r="I60" s="310"/>
      <c r="J60" s="310"/>
      <c r="K60" s="310"/>
      <c r="L60" s="310"/>
      <c r="M60" s="310"/>
      <c r="N60" s="310"/>
      <c r="O60" s="310"/>
      <c r="P60" s="310"/>
      <c r="Q60" s="310"/>
      <c r="R60" s="310"/>
      <c r="S60" s="310"/>
      <c r="T60" s="310"/>
      <c r="U60" s="310"/>
      <c r="V60" s="310"/>
      <c r="W60" s="310"/>
      <c r="X60" s="310"/>
      <c r="Y60" s="310"/>
      <c r="Z60" s="310"/>
      <c r="AA60" s="310"/>
      <c r="AB60" s="310"/>
      <c r="AC60" s="310"/>
      <c r="AD60" s="310"/>
      <c r="AE60" s="310"/>
      <c r="AF60" s="310"/>
    </row>
    <row r="63" spans="1:32" x14ac:dyDescent="0.35">
      <c r="B63" s="2"/>
    </row>
  </sheetData>
  <mergeCells count="8">
    <mergeCell ref="M25:N25"/>
    <mergeCell ref="B12:H12"/>
    <mergeCell ref="B3:H3"/>
    <mergeCell ref="I3:K3"/>
    <mergeCell ref="I12:K12"/>
    <mergeCell ref="B25:C25"/>
    <mergeCell ref="D25:E25"/>
    <mergeCell ref="F25:I25"/>
  </mergeCells>
  <hyperlinks>
    <hyperlink ref="A22" location="Contents!A1" display="Back to index" xr:uid="{D20827C7-E8E5-4EEA-A049-2A39EAB2829C}"/>
  </hyperlinks>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iconSet" priority="33" id="{4D49E212-82CE-4C0A-A03E-221955B87A14}">
            <x14:iconSet iconSet="3Triangles">
              <x14:cfvo type="percent">
                <xm:f>0</xm:f>
              </x14:cfvo>
              <x14:cfvo type="num">
                <xm:f>1.0000000000000001E-5</xm:f>
              </x14:cfvo>
              <x14:cfvo type="num">
                <xm:f>1.0000000000000001E-5</xm:f>
              </x14:cfvo>
            </x14:iconSet>
          </x14:cfRule>
          <xm:sqref>J5</xm:sqref>
        </x14:conditionalFormatting>
        <x14:conditionalFormatting xmlns:xm="http://schemas.microsoft.com/office/excel/2006/main">
          <x14:cfRule type="iconSet" priority="32" id="{8117F00E-7AFF-454A-A9E2-B3F72C543AE2}">
            <x14:iconSet iconSet="3Triangles">
              <x14:cfvo type="percent">
                <xm:f>0</xm:f>
              </x14:cfvo>
              <x14:cfvo type="num">
                <xm:f>1.0000000000000001E-5</xm:f>
              </x14:cfvo>
              <x14:cfvo type="num">
                <xm:f>1.0000000000000001E-5</xm:f>
              </x14:cfvo>
            </x14:iconSet>
          </x14:cfRule>
          <xm:sqref>J6</xm:sqref>
        </x14:conditionalFormatting>
        <x14:conditionalFormatting xmlns:xm="http://schemas.microsoft.com/office/excel/2006/main">
          <x14:cfRule type="iconSet" priority="29" id="{DF1EDF59-64C3-451C-ABDF-4A8340DF4043}">
            <x14:iconSet iconSet="3Triangles">
              <x14:cfvo type="percent">
                <xm:f>0</xm:f>
              </x14:cfvo>
              <x14:cfvo type="num">
                <xm:f>1.0000000000000001E-5</xm:f>
              </x14:cfvo>
              <x14:cfvo type="num">
                <xm:f>1.0000000000000001E-5</xm:f>
              </x14:cfvo>
            </x14:iconSet>
          </x14:cfRule>
          <xm:sqref>I5</xm:sqref>
        </x14:conditionalFormatting>
        <x14:conditionalFormatting xmlns:xm="http://schemas.microsoft.com/office/excel/2006/main">
          <x14:cfRule type="iconSet" priority="28" id="{C9F45576-0ED2-45FD-8925-D6E2918CBC1E}">
            <x14:iconSet iconSet="3Triangles">
              <x14:cfvo type="percent">
                <xm:f>0</xm:f>
              </x14:cfvo>
              <x14:cfvo type="num">
                <xm:f>1.0000000000000001E-5</xm:f>
              </x14:cfvo>
              <x14:cfvo type="num">
                <xm:f>1.0000000000000001E-5</xm:f>
              </x14:cfvo>
            </x14:iconSet>
          </x14:cfRule>
          <xm:sqref>I6</xm:sqref>
        </x14:conditionalFormatting>
        <x14:conditionalFormatting xmlns:xm="http://schemas.microsoft.com/office/excel/2006/main">
          <x14:cfRule type="iconSet" priority="25" id="{A7CFC6B5-FB53-41F6-A140-E71A0126D344}">
            <x14:iconSet iconSet="3Triangles">
              <x14:cfvo type="percent">
                <xm:f>0</xm:f>
              </x14:cfvo>
              <x14:cfvo type="num">
                <xm:f>1.0000000000000001E-5</xm:f>
              </x14:cfvo>
              <x14:cfvo type="num">
                <xm:f>1.0000000000000001E-5</xm:f>
              </x14:cfvo>
            </x14:iconSet>
          </x14:cfRule>
          <xm:sqref>K5</xm:sqref>
        </x14:conditionalFormatting>
        <x14:conditionalFormatting xmlns:xm="http://schemas.microsoft.com/office/excel/2006/main">
          <x14:cfRule type="iconSet" priority="24" id="{7D13C9B1-EF50-4927-9761-1A22DD4B51DD}">
            <x14:iconSet iconSet="3Triangles">
              <x14:cfvo type="percent">
                <xm:f>0</xm:f>
              </x14:cfvo>
              <x14:cfvo type="num">
                <xm:f>1.0000000000000001E-5</xm:f>
              </x14:cfvo>
              <x14:cfvo type="num">
                <xm:f>1.0000000000000001E-5</xm:f>
              </x14:cfvo>
            </x14:iconSet>
          </x14:cfRule>
          <xm:sqref>K6</xm:sqref>
        </x14:conditionalFormatting>
        <x14:conditionalFormatting xmlns:xm="http://schemas.microsoft.com/office/excel/2006/main">
          <x14:cfRule type="iconSet" priority="20" id="{CB0BC0A5-92B4-4E26-BCA0-1E7F2B17E982}">
            <x14:iconSet iconSet="3Triangles">
              <x14:cfvo type="percent">
                <xm:f>0</xm:f>
              </x14:cfvo>
              <x14:cfvo type="num">
                <xm:f>1.0000000000000001E-5</xm:f>
              </x14:cfvo>
              <x14:cfvo type="num">
                <xm:f>1.0000000000000001E-5</xm:f>
              </x14:cfvo>
            </x14:iconSet>
          </x14:cfRule>
          <xm:sqref>J10</xm:sqref>
        </x14:conditionalFormatting>
        <x14:conditionalFormatting xmlns:xm="http://schemas.microsoft.com/office/excel/2006/main">
          <x14:cfRule type="iconSet" priority="18" id="{01796A4D-77C7-49EC-9449-9FBE1AE1713E}">
            <x14:iconSet iconSet="3Triangles">
              <x14:cfvo type="percent">
                <xm:f>0</xm:f>
              </x14:cfvo>
              <x14:cfvo type="num">
                <xm:f>1.0000000000000001E-5</xm:f>
              </x14:cfvo>
              <x14:cfvo type="num">
                <xm:f>1.0000000000000001E-5</xm:f>
              </x14:cfvo>
            </x14:iconSet>
          </x14:cfRule>
          <xm:sqref>I10</xm:sqref>
        </x14:conditionalFormatting>
        <x14:conditionalFormatting xmlns:xm="http://schemas.microsoft.com/office/excel/2006/main">
          <x14:cfRule type="iconSet" priority="16" id="{627E198B-6F3B-4DBD-B269-79C38BECFD3B}">
            <x14:iconSet iconSet="3Triangles">
              <x14:cfvo type="percent">
                <xm:f>0</xm:f>
              </x14:cfvo>
              <x14:cfvo type="num">
                <xm:f>1.0000000000000001E-5</xm:f>
              </x14:cfvo>
              <x14:cfvo type="num">
                <xm:f>1.0000000000000001E-5</xm:f>
              </x14:cfvo>
            </x14:iconSet>
          </x14:cfRule>
          <xm:sqref>K10</xm:sqref>
        </x14:conditionalFormatting>
        <x14:conditionalFormatting xmlns:xm="http://schemas.microsoft.com/office/excel/2006/main">
          <x14:cfRule type="iconSet" priority="6" id="{5ACD2F4D-C06F-4ECF-8779-FA6C9212B5A5}">
            <x14:iconSet iconSet="3Triangles">
              <x14:cfvo type="percent">
                <xm:f>0</xm:f>
              </x14:cfvo>
              <x14:cfvo type="num">
                <xm:f>1.0000000000000001E-5</xm:f>
              </x14:cfvo>
              <x14:cfvo type="num">
                <xm:f>1.0000000000000001E-5</xm:f>
              </x14:cfvo>
            </x14:iconSet>
          </x14:cfRule>
          <xm:sqref>J7</xm:sqref>
        </x14:conditionalFormatting>
        <x14:conditionalFormatting xmlns:xm="http://schemas.microsoft.com/office/excel/2006/main">
          <x14:cfRule type="iconSet" priority="5" id="{29DC1110-8EE2-4EB7-82E4-B124B5D60495}">
            <x14:iconSet iconSet="3Triangles">
              <x14:cfvo type="percent">
                <xm:f>0</xm:f>
              </x14:cfvo>
              <x14:cfvo type="num">
                <xm:f>1.0000000000000001E-5</xm:f>
              </x14:cfvo>
              <x14:cfvo type="num">
                <xm:f>1.0000000000000001E-5</xm:f>
              </x14:cfvo>
            </x14:iconSet>
          </x14:cfRule>
          <xm:sqref>I7</xm:sqref>
        </x14:conditionalFormatting>
        <x14:conditionalFormatting xmlns:xm="http://schemas.microsoft.com/office/excel/2006/main">
          <x14:cfRule type="iconSet" priority="4" id="{C328C403-5B2E-4EAA-AF02-B7961F3983FB}">
            <x14:iconSet iconSet="3Triangles">
              <x14:cfvo type="percent">
                <xm:f>0</xm:f>
              </x14:cfvo>
              <x14:cfvo type="num">
                <xm:f>1.0000000000000001E-5</xm:f>
              </x14:cfvo>
              <x14:cfvo type="num">
                <xm:f>1.0000000000000001E-5</xm:f>
              </x14:cfvo>
            </x14:iconSet>
          </x14:cfRule>
          <xm:sqref>K7</xm:sqref>
        </x14:conditionalFormatting>
        <x14:conditionalFormatting xmlns:xm="http://schemas.microsoft.com/office/excel/2006/main">
          <x14:cfRule type="iconSet" priority="12" id="{B38CBA1F-9339-4BAE-BCE8-C3D67B82B227}">
            <x14:iconSet iconSet="3Triangles">
              <x14:cfvo type="percent">
                <xm:f>0</xm:f>
              </x14:cfvo>
              <x14:cfvo type="num">
                <xm:f>1.0000000000000001E-5</xm:f>
              </x14:cfvo>
              <x14:cfvo type="num">
                <xm:f>1.0000000000000001E-5</xm:f>
              </x14:cfvo>
            </x14:iconSet>
          </x14:cfRule>
          <xm:sqref>J8</xm:sqref>
        </x14:conditionalFormatting>
        <x14:conditionalFormatting xmlns:xm="http://schemas.microsoft.com/office/excel/2006/main">
          <x14:cfRule type="iconSet" priority="11" id="{C94B05D3-3D4C-4DEA-AD43-825561D631FB}">
            <x14:iconSet iconSet="3Triangles">
              <x14:cfvo type="percent">
                <xm:f>0</xm:f>
              </x14:cfvo>
              <x14:cfvo type="num">
                <xm:f>1.0000000000000001E-5</xm:f>
              </x14:cfvo>
              <x14:cfvo type="num">
                <xm:f>1.0000000000000001E-5</xm:f>
              </x14:cfvo>
            </x14:iconSet>
          </x14:cfRule>
          <xm:sqref>I8</xm:sqref>
        </x14:conditionalFormatting>
        <x14:conditionalFormatting xmlns:xm="http://schemas.microsoft.com/office/excel/2006/main">
          <x14:cfRule type="iconSet" priority="10" id="{8041BE39-3157-4770-9413-8F056874F4C4}">
            <x14:iconSet iconSet="3Triangles">
              <x14:cfvo type="percent">
                <xm:f>0</xm:f>
              </x14:cfvo>
              <x14:cfvo type="num">
                <xm:f>1.0000000000000001E-5</xm:f>
              </x14:cfvo>
              <x14:cfvo type="num">
                <xm:f>1.0000000000000001E-5</xm:f>
              </x14:cfvo>
            </x14:iconSet>
          </x14:cfRule>
          <xm:sqref>K8</xm:sqref>
        </x14:conditionalFormatting>
        <x14:conditionalFormatting xmlns:xm="http://schemas.microsoft.com/office/excel/2006/main">
          <x14:cfRule type="iconSet" priority="3" id="{8A90557C-D89D-48A0-BA2B-705637C18243}">
            <x14:iconSet iconSet="3Triangles">
              <x14:cfvo type="percent">
                <xm:f>0</xm:f>
              </x14:cfvo>
              <x14:cfvo type="num">
                <xm:f>1.0000000000000001E-5</xm:f>
              </x14:cfvo>
              <x14:cfvo type="num">
                <xm:f>1.0000000000000001E-5</xm:f>
              </x14:cfvo>
            </x14:iconSet>
          </x14:cfRule>
          <xm:sqref>J9</xm:sqref>
        </x14:conditionalFormatting>
        <x14:conditionalFormatting xmlns:xm="http://schemas.microsoft.com/office/excel/2006/main">
          <x14:cfRule type="iconSet" priority="2" id="{57C191EB-00DB-4977-BA77-405A676FDB6F}">
            <x14:iconSet iconSet="3Triangles">
              <x14:cfvo type="percent">
                <xm:f>0</xm:f>
              </x14:cfvo>
              <x14:cfvo type="num">
                <xm:f>1.0000000000000001E-5</xm:f>
              </x14:cfvo>
              <x14:cfvo type="num">
                <xm:f>1.0000000000000001E-5</xm:f>
              </x14:cfvo>
            </x14:iconSet>
          </x14:cfRule>
          <xm:sqref>I9</xm:sqref>
        </x14:conditionalFormatting>
        <x14:conditionalFormatting xmlns:xm="http://schemas.microsoft.com/office/excel/2006/main">
          <x14:cfRule type="iconSet" priority="1" id="{ADEFC6FF-5B95-4CBE-8A49-1CA107BD8925}">
            <x14:iconSet iconSet="3Triangles">
              <x14:cfvo type="percent">
                <xm:f>0</xm:f>
              </x14:cfvo>
              <x14:cfvo type="num">
                <xm:f>1.0000000000000001E-5</xm:f>
              </x14:cfvo>
              <x14:cfvo type="num">
                <xm:f>1.0000000000000001E-5</xm:f>
              </x14:cfvo>
            </x14:iconSet>
          </x14:cfRule>
          <xm:sqref>K9</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56736-ED21-451B-8D25-18576A429C1A}">
  <sheetPr>
    <tabColor rgb="FF00B050"/>
  </sheetPr>
  <dimension ref="A1:U94"/>
  <sheetViews>
    <sheetView zoomScaleNormal="100" workbookViewId="0">
      <pane xSplit="2" ySplit="4" topLeftCell="C5" activePane="bottomRight" state="frozen"/>
      <selection pane="topRight"/>
      <selection pane="bottomLeft"/>
      <selection pane="bottomRight"/>
    </sheetView>
  </sheetViews>
  <sheetFormatPr defaultColWidth="8.81640625" defaultRowHeight="14.5" x14ac:dyDescent="0.35"/>
  <cols>
    <col min="1" max="1" width="23.1796875" style="20" customWidth="1"/>
    <col min="2" max="2" width="34.81640625" style="20" customWidth="1"/>
    <col min="3" max="9" width="11.36328125" style="20" customWidth="1"/>
    <col min="10" max="13" width="13.08984375" style="20" customWidth="1"/>
    <col min="14" max="14" width="11.26953125" style="20" customWidth="1"/>
    <col min="15" max="17" width="13.08984375" style="20" customWidth="1"/>
    <col min="18" max="16384" width="8.81640625" style="20"/>
  </cols>
  <sheetData>
    <row r="1" spans="1:14" s="193" customFormat="1" x14ac:dyDescent="0.35">
      <c r="A1" s="19" t="s">
        <v>200</v>
      </c>
      <c r="G1" s="153"/>
      <c r="H1" s="153"/>
      <c r="I1" s="153"/>
      <c r="J1" s="153"/>
    </row>
    <row r="2" spans="1:14" x14ac:dyDescent="0.35">
      <c r="A2" s="19"/>
    </row>
    <row r="3" spans="1:14" ht="18" customHeight="1" x14ac:dyDescent="0.35">
      <c r="A3" s="29"/>
      <c r="C3" s="746" t="s">
        <v>94</v>
      </c>
      <c r="D3" s="746"/>
      <c r="E3" s="746"/>
      <c r="F3" s="746"/>
      <c r="G3" s="746"/>
      <c r="H3" s="746"/>
      <c r="I3" s="757"/>
      <c r="J3" s="746" t="s">
        <v>242</v>
      </c>
      <c r="K3" s="746"/>
      <c r="L3" s="746"/>
    </row>
    <row r="4" spans="1:14" s="3" customFormat="1" ht="32.5" customHeight="1" x14ac:dyDescent="0.35">
      <c r="A4" s="552" t="s">
        <v>72</v>
      </c>
      <c r="B4" s="553" t="s">
        <v>22</v>
      </c>
      <c r="C4" s="591" t="s">
        <v>240</v>
      </c>
      <c r="D4" s="306" t="s">
        <v>241</v>
      </c>
      <c r="E4" s="307" t="s">
        <v>36</v>
      </c>
      <c r="F4" s="306" t="s">
        <v>37</v>
      </c>
      <c r="G4" s="306" t="s">
        <v>12</v>
      </c>
      <c r="H4" s="306" t="s">
        <v>13</v>
      </c>
      <c r="I4" s="308" t="s">
        <v>5</v>
      </c>
      <c r="J4" s="304" t="s">
        <v>211</v>
      </c>
      <c r="K4" s="306" t="s">
        <v>212</v>
      </c>
      <c r="L4" s="307" t="s">
        <v>292</v>
      </c>
      <c r="N4" s="34"/>
    </row>
    <row r="5" spans="1:14" ht="14.5" customHeight="1" x14ac:dyDescent="0.35">
      <c r="A5" s="768" t="s">
        <v>58</v>
      </c>
      <c r="B5" s="474" t="s">
        <v>75</v>
      </c>
      <c r="C5" s="620">
        <v>1105</v>
      </c>
      <c r="D5" s="52">
        <v>1170</v>
      </c>
      <c r="E5" s="52">
        <v>1355</v>
      </c>
      <c r="F5" s="52">
        <v>1305</v>
      </c>
      <c r="G5" s="52">
        <v>1430</v>
      </c>
      <c r="H5" s="52">
        <v>1165</v>
      </c>
      <c r="I5" s="471">
        <v>1370</v>
      </c>
      <c r="J5" s="205">
        <v>17.596566523605151</v>
      </c>
      <c r="K5" s="205">
        <v>-4.1958041958041985</v>
      </c>
      <c r="L5" s="205">
        <v>1.1070110701107083</v>
      </c>
      <c r="N5" s="54"/>
    </row>
    <row r="6" spans="1:14" x14ac:dyDescent="0.35">
      <c r="A6" s="768"/>
      <c r="B6" s="474" t="s">
        <v>76</v>
      </c>
      <c r="C6" s="620">
        <v>1005</v>
      </c>
      <c r="D6" s="52">
        <v>970</v>
      </c>
      <c r="E6" s="52">
        <v>1030</v>
      </c>
      <c r="F6" s="52">
        <v>1085</v>
      </c>
      <c r="G6" s="52">
        <v>1075</v>
      </c>
      <c r="H6" s="52">
        <v>870</v>
      </c>
      <c r="I6" s="471">
        <v>820</v>
      </c>
      <c r="J6" s="205">
        <v>-5.7471264367816133</v>
      </c>
      <c r="K6" s="205">
        <v>-23.720930232558135</v>
      </c>
      <c r="L6" s="205">
        <v>-20.38834951456311</v>
      </c>
    </row>
    <row r="7" spans="1:14" x14ac:dyDescent="0.35">
      <c r="A7" s="768"/>
      <c r="B7" s="441" t="s">
        <v>77</v>
      </c>
      <c r="C7" s="621" t="s">
        <v>9</v>
      </c>
      <c r="D7" s="52">
        <v>20</v>
      </c>
      <c r="E7" s="52">
        <v>25</v>
      </c>
      <c r="F7" s="52">
        <v>45</v>
      </c>
      <c r="G7" s="52">
        <v>90</v>
      </c>
      <c r="H7" s="52">
        <v>85</v>
      </c>
      <c r="I7" s="471">
        <v>75</v>
      </c>
      <c r="J7" s="205">
        <v>-11.764705882352944</v>
      </c>
      <c r="K7" s="205">
        <v>-16.666666666666664</v>
      </c>
      <c r="L7" s="205">
        <v>200</v>
      </c>
    </row>
    <row r="8" spans="1:14" x14ac:dyDescent="0.35">
      <c r="A8" s="768"/>
      <c r="B8" s="474" t="s">
        <v>44</v>
      </c>
      <c r="C8" s="620">
        <v>2110</v>
      </c>
      <c r="D8" s="52">
        <v>2160</v>
      </c>
      <c r="E8" s="52">
        <v>2410</v>
      </c>
      <c r="F8" s="52">
        <v>2440</v>
      </c>
      <c r="G8" s="52">
        <v>2595</v>
      </c>
      <c r="H8" s="52">
        <v>2120</v>
      </c>
      <c r="I8" s="471">
        <v>2265</v>
      </c>
      <c r="J8" s="205">
        <v>6.8396226415094352</v>
      </c>
      <c r="K8" s="205">
        <v>-12.716763005780351</v>
      </c>
      <c r="L8" s="205">
        <v>-6.0165975103734448</v>
      </c>
    </row>
    <row r="9" spans="1:14" ht="14.5" customHeight="1" x14ac:dyDescent="0.35">
      <c r="A9" s="752" t="s">
        <v>61</v>
      </c>
      <c r="B9" s="53" t="s">
        <v>75</v>
      </c>
      <c r="C9" s="36">
        <v>630</v>
      </c>
      <c r="D9" s="35">
        <v>700</v>
      </c>
      <c r="E9" s="35">
        <v>935</v>
      </c>
      <c r="F9" s="35">
        <v>1355</v>
      </c>
      <c r="G9" s="35">
        <v>875</v>
      </c>
      <c r="H9" s="36">
        <v>790</v>
      </c>
      <c r="I9" s="472">
        <v>695</v>
      </c>
      <c r="J9" s="143">
        <v>-12.025316455696199</v>
      </c>
      <c r="K9" s="143">
        <v>-45.703125</v>
      </c>
      <c r="L9" s="143">
        <v>-42.083333333333329</v>
      </c>
    </row>
    <row r="10" spans="1:14" x14ac:dyDescent="0.35">
      <c r="A10" s="752"/>
      <c r="B10" s="53" t="s">
        <v>76</v>
      </c>
      <c r="C10" s="36">
        <v>875</v>
      </c>
      <c r="D10" s="35">
        <v>1045</v>
      </c>
      <c r="E10" s="35">
        <v>780</v>
      </c>
      <c r="F10" s="35">
        <v>1215</v>
      </c>
      <c r="G10" s="35">
        <v>1095</v>
      </c>
      <c r="H10" s="36">
        <v>1175</v>
      </c>
      <c r="I10" s="472">
        <v>860</v>
      </c>
      <c r="J10" s="143">
        <v>-26.808510638297879</v>
      </c>
      <c r="K10" s="143">
        <v>-26.49572649572649</v>
      </c>
      <c r="L10" s="143">
        <v>-1.1494252873563204</v>
      </c>
    </row>
    <row r="11" spans="1:14" x14ac:dyDescent="0.35">
      <c r="A11" s="752"/>
      <c r="B11" s="53" t="s">
        <v>77</v>
      </c>
      <c r="C11" s="36">
        <v>30</v>
      </c>
      <c r="D11" s="35">
        <v>65</v>
      </c>
      <c r="E11" s="35">
        <v>55</v>
      </c>
      <c r="F11" s="35">
        <v>40</v>
      </c>
      <c r="G11" s="35">
        <v>125</v>
      </c>
      <c r="H11" s="36">
        <v>75</v>
      </c>
      <c r="I11" s="472">
        <v>50</v>
      </c>
      <c r="J11" s="143">
        <v>-33.333333333333336</v>
      </c>
      <c r="K11" s="143">
        <v>-60</v>
      </c>
      <c r="L11" s="143">
        <v>-23.076923076923073</v>
      </c>
    </row>
    <row r="12" spans="1:14" x14ac:dyDescent="0.35">
      <c r="A12" s="752"/>
      <c r="B12" s="255" t="s">
        <v>44</v>
      </c>
      <c r="C12" s="36">
        <v>1530</v>
      </c>
      <c r="D12" s="35">
        <v>1815</v>
      </c>
      <c r="E12" s="35">
        <v>1770</v>
      </c>
      <c r="F12" s="35">
        <v>2610</v>
      </c>
      <c r="G12" s="35">
        <v>2100</v>
      </c>
      <c r="H12" s="36">
        <v>2040</v>
      </c>
      <c r="I12" s="472">
        <v>1605</v>
      </c>
      <c r="J12" s="143">
        <v>-21.323529411764707</v>
      </c>
      <c r="K12" s="143">
        <v>-37.790697674418603</v>
      </c>
      <c r="L12" s="143">
        <v>-24.82435597189696</v>
      </c>
    </row>
    <row r="13" spans="1:14" x14ac:dyDescent="0.35">
      <c r="A13" s="768" t="s">
        <v>80</v>
      </c>
      <c r="B13" s="474" t="s">
        <v>75</v>
      </c>
      <c r="C13" s="620">
        <v>360</v>
      </c>
      <c r="D13" s="52">
        <v>330</v>
      </c>
      <c r="E13" s="52">
        <v>265</v>
      </c>
      <c r="F13" s="52">
        <v>490</v>
      </c>
      <c r="G13" s="52">
        <v>405</v>
      </c>
      <c r="H13" s="52">
        <v>190</v>
      </c>
      <c r="I13" s="471">
        <v>255</v>
      </c>
      <c r="J13" s="205">
        <f>100*(I13/H13-1)</f>
        <v>34.210526315789465</v>
      </c>
      <c r="K13" s="205">
        <f>100*(I13/G13-1)</f>
        <v>-37.037037037037038</v>
      </c>
      <c r="L13" s="205">
        <f>100*(I13/D13-1)</f>
        <v>-22.72727272727273</v>
      </c>
    </row>
    <row r="14" spans="1:14" x14ac:dyDescent="0.35">
      <c r="A14" s="768"/>
      <c r="B14" s="474" t="s">
        <v>76</v>
      </c>
      <c r="C14" s="620">
        <v>60</v>
      </c>
      <c r="D14" s="52">
        <v>95</v>
      </c>
      <c r="E14" s="52">
        <v>90</v>
      </c>
      <c r="F14" s="52">
        <v>60</v>
      </c>
      <c r="G14" s="52">
        <v>75</v>
      </c>
      <c r="H14" s="52">
        <v>65</v>
      </c>
      <c r="I14" s="471">
        <v>40</v>
      </c>
      <c r="J14" s="205">
        <f t="shared" ref="J14:J16" si="0">100*(I14/H14-1)</f>
        <v>-38.46153846153846</v>
      </c>
      <c r="K14" s="205">
        <f t="shared" ref="K14:K16" si="1">100*(I14/G14-1)</f>
        <v>-46.666666666666664</v>
      </c>
      <c r="L14" s="205">
        <f t="shared" ref="L14:L16" si="2">100*(I14/D14-1)</f>
        <v>-57.894736842105267</v>
      </c>
    </row>
    <row r="15" spans="1:14" x14ac:dyDescent="0.35">
      <c r="A15" s="768"/>
      <c r="B15" s="441" t="s">
        <v>77</v>
      </c>
      <c r="C15" s="621">
        <v>5</v>
      </c>
      <c r="D15" s="52">
        <v>10</v>
      </c>
      <c r="E15" s="52">
        <v>10</v>
      </c>
      <c r="F15" s="52">
        <v>10</v>
      </c>
      <c r="G15" s="52" t="s">
        <v>70</v>
      </c>
      <c r="H15" s="52">
        <v>5</v>
      </c>
      <c r="I15" s="471" t="s">
        <v>70</v>
      </c>
      <c r="J15" s="205" t="s">
        <v>70</v>
      </c>
      <c r="K15" s="205" t="s">
        <v>70</v>
      </c>
      <c r="L15" s="205" t="s">
        <v>70</v>
      </c>
    </row>
    <row r="16" spans="1:14" x14ac:dyDescent="0.35">
      <c r="A16" s="768"/>
      <c r="B16" s="474" t="s">
        <v>44</v>
      </c>
      <c r="C16" s="620">
        <v>425</v>
      </c>
      <c r="D16" s="52">
        <v>440</v>
      </c>
      <c r="E16" s="52">
        <v>365</v>
      </c>
      <c r="F16" s="52">
        <v>560</v>
      </c>
      <c r="G16" s="52">
        <v>480</v>
      </c>
      <c r="H16" s="52">
        <v>260</v>
      </c>
      <c r="I16" s="471">
        <v>300</v>
      </c>
      <c r="J16" s="205">
        <f t="shared" si="0"/>
        <v>15.384615384615374</v>
      </c>
      <c r="K16" s="205">
        <f t="shared" si="1"/>
        <v>-37.5</v>
      </c>
      <c r="L16" s="205">
        <f t="shared" si="2"/>
        <v>-31.818181818181824</v>
      </c>
    </row>
    <row r="17" spans="1:14" x14ac:dyDescent="0.35">
      <c r="A17" s="777" t="s">
        <v>60</v>
      </c>
      <c r="B17" s="85" t="s">
        <v>75</v>
      </c>
      <c r="C17" s="677">
        <v>305</v>
      </c>
      <c r="D17" s="677">
        <v>105</v>
      </c>
      <c r="E17" s="677">
        <v>145</v>
      </c>
      <c r="F17" s="677">
        <v>345</v>
      </c>
      <c r="G17" s="65" t="s">
        <v>9</v>
      </c>
      <c r="H17" s="65" t="s">
        <v>9</v>
      </c>
      <c r="I17" s="694" t="s">
        <v>9</v>
      </c>
      <c r="J17" s="695" t="s">
        <v>9</v>
      </c>
      <c r="K17" s="696" t="s">
        <v>9</v>
      </c>
      <c r="L17" s="696" t="s">
        <v>9</v>
      </c>
    </row>
    <row r="18" spans="1:14" x14ac:dyDescent="0.35">
      <c r="A18" s="777"/>
      <c r="B18" s="85" t="s">
        <v>76</v>
      </c>
      <c r="C18" s="677">
        <v>465</v>
      </c>
      <c r="D18" s="677">
        <v>380</v>
      </c>
      <c r="E18" s="677">
        <v>265</v>
      </c>
      <c r="F18" s="677">
        <v>450</v>
      </c>
      <c r="G18" s="65" t="s">
        <v>9</v>
      </c>
      <c r="H18" s="65" t="s">
        <v>9</v>
      </c>
      <c r="I18" s="694" t="s">
        <v>9</v>
      </c>
      <c r="J18" s="695" t="s">
        <v>9</v>
      </c>
      <c r="K18" s="696" t="s">
        <v>9</v>
      </c>
      <c r="L18" s="696" t="s">
        <v>9</v>
      </c>
    </row>
    <row r="19" spans="1:14" x14ac:dyDescent="0.35">
      <c r="A19" s="777"/>
      <c r="B19" s="693" t="s">
        <v>77</v>
      </c>
      <c r="C19" s="65" t="s">
        <v>9</v>
      </c>
      <c r="D19" s="65" t="s">
        <v>9</v>
      </c>
      <c r="E19" s="65" t="s">
        <v>9</v>
      </c>
      <c r="F19" s="677">
        <v>15</v>
      </c>
      <c r="G19" s="65" t="s">
        <v>9</v>
      </c>
      <c r="H19" s="65" t="s">
        <v>9</v>
      </c>
      <c r="I19" s="694" t="s">
        <v>9</v>
      </c>
      <c r="J19" s="695" t="s">
        <v>9</v>
      </c>
      <c r="K19" s="696" t="s">
        <v>9</v>
      </c>
      <c r="L19" s="696" t="s">
        <v>9</v>
      </c>
    </row>
    <row r="20" spans="1:14" x14ac:dyDescent="0.35">
      <c r="A20" s="777"/>
      <c r="B20" s="85" t="s">
        <v>44</v>
      </c>
      <c r="C20" s="677">
        <v>785</v>
      </c>
      <c r="D20" s="677">
        <v>520</v>
      </c>
      <c r="E20" s="677">
        <v>440</v>
      </c>
      <c r="F20" s="677">
        <v>810</v>
      </c>
      <c r="G20" s="65" t="s">
        <v>9</v>
      </c>
      <c r="H20" s="65" t="s">
        <v>9</v>
      </c>
      <c r="I20" s="694" t="s">
        <v>9</v>
      </c>
      <c r="J20" s="695" t="s">
        <v>9</v>
      </c>
      <c r="K20" s="696" t="s">
        <v>9</v>
      </c>
      <c r="L20" s="696" t="s">
        <v>9</v>
      </c>
    </row>
    <row r="21" spans="1:14" ht="14.5" customHeight="1" x14ac:dyDescent="0.35">
      <c r="A21" s="768" t="s">
        <v>73</v>
      </c>
      <c r="B21" s="474" t="s">
        <v>75</v>
      </c>
      <c r="C21" s="620">
        <v>2400</v>
      </c>
      <c r="D21" s="52">
        <v>2305</v>
      </c>
      <c r="E21" s="52">
        <v>2700</v>
      </c>
      <c r="F21" s="52">
        <v>3495</v>
      </c>
      <c r="G21" s="52">
        <v>2710</v>
      </c>
      <c r="H21" s="52">
        <f t="shared" ref="H21:I24" si="3">SUM(H5,H9)</f>
        <v>1955</v>
      </c>
      <c r="I21" s="471">
        <f t="shared" si="3"/>
        <v>2065</v>
      </c>
      <c r="J21" s="205">
        <v>5.6265984654731538</v>
      </c>
      <c r="K21" s="205">
        <v>-23.800738007380073</v>
      </c>
      <c r="L21" s="205">
        <v>-23.518518518518515</v>
      </c>
      <c r="N21" s="54"/>
    </row>
    <row r="22" spans="1:14" x14ac:dyDescent="0.35">
      <c r="A22" s="768"/>
      <c r="B22" s="474" t="s">
        <v>76</v>
      </c>
      <c r="C22" s="620">
        <v>2405</v>
      </c>
      <c r="D22" s="52">
        <v>2490</v>
      </c>
      <c r="E22" s="52">
        <v>2165</v>
      </c>
      <c r="F22" s="52">
        <v>2810</v>
      </c>
      <c r="G22" s="52">
        <v>2245</v>
      </c>
      <c r="H22" s="52">
        <f t="shared" si="3"/>
        <v>2045</v>
      </c>
      <c r="I22" s="471">
        <f t="shared" si="3"/>
        <v>1680</v>
      </c>
      <c r="J22" s="205">
        <v>-17.848410757946208</v>
      </c>
      <c r="K22" s="205">
        <v>-25.167037861915365</v>
      </c>
      <c r="L22" s="205">
        <v>-22.401847575057733</v>
      </c>
      <c r="N22" s="54"/>
    </row>
    <row r="23" spans="1:14" x14ac:dyDescent="0.35">
      <c r="A23" s="768"/>
      <c r="B23" s="441" t="s">
        <v>77</v>
      </c>
      <c r="C23" s="621">
        <v>35</v>
      </c>
      <c r="D23" s="52">
        <v>95</v>
      </c>
      <c r="E23" s="52">
        <v>90</v>
      </c>
      <c r="F23" s="52">
        <v>110</v>
      </c>
      <c r="G23" s="52">
        <v>215</v>
      </c>
      <c r="H23" s="52">
        <f t="shared" si="3"/>
        <v>160</v>
      </c>
      <c r="I23" s="471">
        <f t="shared" si="3"/>
        <v>125</v>
      </c>
      <c r="J23" s="205">
        <v>-21.875</v>
      </c>
      <c r="K23" s="205">
        <v>-41.860465116279066</v>
      </c>
      <c r="L23" s="205" t="s">
        <v>9</v>
      </c>
      <c r="N23" s="54"/>
    </row>
    <row r="24" spans="1:14" x14ac:dyDescent="0.35">
      <c r="A24" s="768"/>
      <c r="B24" s="474" t="s">
        <v>44</v>
      </c>
      <c r="C24" s="620">
        <v>4850</v>
      </c>
      <c r="D24" s="52">
        <v>4925</v>
      </c>
      <c r="E24" s="52">
        <v>4985</v>
      </c>
      <c r="F24" s="52">
        <v>6420</v>
      </c>
      <c r="G24" s="52">
        <v>5175</v>
      </c>
      <c r="H24" s="52">
        <f t="shared" si="3"/>
        <v>4160</v>
      </c>
      <c r="I24" s="471">
        <f t="shared" si="3"/>
        <v>3870</v>
      </c>
      <c r="J24" s="205">
        <v>-6.9711538461538431</v>
      </c>
      <c r="K24" s="205">
        <v>-25.217391304347824</v>
      </c>
      <c r="L24" s="205">
        <v>-22.367101303911742</v>
      </c>
    </row>
    <row r="25" spans="1:14" x14ac:dyDescent="0.35">
      <c r="A25" s="792" t="s">
        <v>46</v>
      </c>
      <c r="B25" s="475" t="s">
        <v>75</v>
      </c>
      <c r="C25" s="622">
        <v>8430</v>
      </c>
      <c r="D25" s="42">
        <v>8410</v>
      </c>
      <c r="E25" s="42">
        <v>9890</v>
      </c>
      <c r="F25" s="42">
        <v>13135</v>
      </c>
      <c r="G25" s="42">
        <v>10035</v>
      </c>
      <c r="H25" s="42">
        <v>8085</v>
      </c>
      <c r="I25" s="473">
        <v>8605</v>
      </c>
      <c r="J25" s="206">
        <v>17.596566523605151</v>
      </c>
      <c r="K25" s="206">
        <v>-4.1958041958041985</v>
      </c>
      <c r="L25" s="206">
        <v>1.1070110701107083</v>
      </c>
    </row>
    <row r="26" spans="1:14" x14ac:dyDescent="0.35">
      <c r="A26" s="792"/>
      <c r="B26" s="475" t="s">
        <v>76</v>
      </c>
      <c r="C26" s="622">
        <v>6895</v>
      </c>
      <c r="D26" s="42">
        <v>9300</v>
      </c>
      <c r="E26" s="42">
        <v>9550</v>
      </c>
      <c r="F26" s="42">
        <v>13125</v>
      </c>
      <c r="G26" s="42">
        <v>11570</v>
      </c>
      <c r="H26" s="42">
        <v>9635</v>
      </c>
      <c r="I26" s="473">
        <v>7900</v>
      </c>
      <c r="J26" s="206">
        <v>-5.7471264367816133</v>
      </c>
      <c r="K26" s="206">
        <v>-23.720930232558135</v>
      </c>
      <c r="L26" s="206">
        <v>-20.38834951456311</v>
      </c>
    </row>
    <row r="27" spans="1:14" x14ac:dyDescent="0.35">
      <c r="A27" s="792"/>
      <c r="B27" s="266" t="s">
        <v>77</v>
      </c>
      <c r="C27" s="622">
        <v>4175</v>
      </c>
      <c r="D27" s="42">
        <v>5980</v>
      </c>
      <c r="E27" s="42">
        <v>4675</v>
      </c>
      <c r="F27" s="42">
        <v>5105</v>
      </c>
      <c r="G27" s="42">
        <v>4340</v>
      </c>
      <c r="H27" s="42">
        <v>4610</v>
      </c>
      <c r="I27" s="473">
        <v>4250</v>
      </c>
      <c r="J27" s="206">
        <v>-11.764705882352944</v>
      </c>
      <c r="K27" s="206">
        <v>-16.666666666666664</v>
      </c>
      <c r="L27" s="206">
        <v>200</v>
      </c>
    </row>
    <row r="28" spans="1:14" x14ac:dyDescent="0.35">
      <c r="A28" s="792"/>
      <c r="B28" s="475" t="s">
        <v>44</v>
      </c>
      <c r="C28" s="622">
        <v>19505</v>
      </c>
      <c r="D28" s="42">
        <v>23690</v>
      </c>
      <c r="E28" s="42">
        <v>24115</v>
      </c>
      <c r="F28" s="42">
        <v>31360</v>
      </c>
      <c r="G28" s="42">
        <v>25945</v>
      </c>
      <c r="H28" s="42">
        <v>22330</v>
      </c>
      <c r="I28" s="473">
        <v>20755</v>
      </c>
      <c r="J28" s="206">
        <v>6.8396226415094352</v>
      </c>
      <c r="K28" s="206">
        <v>-12.716763005780351</v>
      </c>
      <c r="L28" s="206">
        <v>-6.0165975103734448</v>
      </c>
    </row>
    <row r="29" spans="1:14" x14ac:dyDescent="0.35">
      <c r="A29" s="389"/>
      <c r="B29" s="263"/>
      <c r="C29" s="264"/>
      <c r="D29" s="264"/>
      <c r="E29" s="264"/>
      <c r="F29" s="264"/>
      <c r="G29" s="264"/>
      <c r="H29" s="264"/>
      <c r="I29" s="264"/>
      <c r="J29" s="206"/>
      <c r="K29" s="206"/>
      <c r="L29" s="206"/>
    </row>
    <row r="30" spans="1:14" ht="21" customHeight="1" x14ac:dyDescent="0.35">
      <c r="A30" s="29"/>
      <c r="C30" s="740" t="s">
        <v>94</v>
      </c>
      <c r="D30" s="740"/>
      <c r="E30" s="740"/>
      <c r="F30" s="740"/>
      <c r="G30" s="740"/>
      <c r="H30" s="740"/>
      <c r="I30" s="740"/>
      <c r="J30" s="739" t="s">
        <v>262</v>
      </c>
      <c r="K30" s="740"/>
      <c r="L30" s="740"/>
    </row>
    <row r="31" spans="1:14" ht="29" x14ac:dyDescent="0.35">
      <c r="A31" s="29"/>
      <c r="C31" s="591" t="s">
        <v>240</v>
      </c>
      <c r="D31" s="306" t="s">
        <v>241</v>
      </c>
      <c r="E31" s="307" t="s">
        <v>36</v>
      </c>
      <c r="F31" s="306" t="s">
        <v>37</v>
      </c>
      <c r="G31" s="306" t="s">
        <v>12</v>
      </c>
      <c r="H31" s="306" t="s">
        <v>13</v>
      </c>
      <c r="I31" s="308" t="s">
        <v>5</v>
      </c>
      <c r="J31" s="177" t="s">
        <v>233</v>
      </c>
      <c r="K31" s="177" t="s">
        <v>234</v>
      </c>
      <c r="L31" s="177" t="s">
        <v>235</v>
      </c>
    </row>
    <row r="32" spans="1:14" x14ac:dyDescent="0.35">
      <c r="A32" s="789" t="s">
        <v>250</v>
      </c>
      <c r="B32" s="691" t="s">
        <v>75</v>
      </c>
      <c r="C32" s="483">
        <f>IFERROR(100*C21/C25,"-")</f>
        <v>28.469750889679716</v>
      </c>
      <c r="D32" s="483">
        <f t="shared" ref="D32:I32" si="4">IFERROR(100*D21/D25,"-")</f>
        <v>27.407847800237811</v>
      </c>
      <c r="E32" s="483">
        <f t="shared" si="4"/>
        <v>27.300303336703742</v>
      </c>
      <c r="F32" s="483">
        <f t="shared" si="4"/>
        <v>26.608298439284354</v>
      </c>
      <c r="G32" s="483">
        <f t="shared" si="4"/>
        <v>27.005480817140011</v>
      </c>
      <c r="H32" s="483">
        <f t="shared" si="4"/>
        <v>24.180581323438467</v>
      </c>
      <c r="I32" s="484">
        <f t="shared" si="4"/>
        <v>23.997675769901221</v>
      </c>
      <c r="J32" s="205">
        <f>I32-H32</f>
        <v>-0.18290555353724613</v>
      </c>
      <c r="K32" s="205">
        <f>I32-G32</f>
        <v>-3.0078050472387901</v>
      </c>
      <c r="L32" s="205">
        <f>I32-E32</f>
        <v>-3.3026275668025207</v>
      </c>
    </row>
    <row r="33" spans="1:21" x14ac:dyDescent="0.35">
      <c r="A33" s="789"/>
      <c r="B33" s="691" t="s">
        <v>76</v>
      </c>
      <c r="C33" s="483">
        <f t="shared" ref="C33:I33" si="5">IFERROR(100*C22/C26,"-")</f>
        <v>34.880348078317624</v>
      </c>
      <c r="D33" s="483">
        <f t="shared" si="5"/>
        <v>26.774193548387096</v>
      </c>
      <c r="E33" s="483">
        <f t="shared" si="5"/>
        <v>22.670157068062828</v>
      </c>
      <c r="F33" s="483">
        <f t="shared" si="5"/>
        <v>21.409523809523808</v>
      </c>
      <c r="G33" s="483">
        <f t="shared" si="5"/>
        <v>19.40363007778738</v>
      </c>
      <c r="H33" s="483">
        <f t="shared" si="5"/>
        <v>21.224701608718213</v>
      </c>
      <c r="I33" s="484">
        <f t="shared" si="5"/>
        <v>21.265822784810126</v>
      </c>
      <c r="J33" s="205">
        <f t="shared" ref="J33:J35" si="6">I33-H33</f>
        <v>4.1121176091913014E-2</v>
      </c>
      <c r="K33" s="205">
        <f t="shared" ref="K33:K35" si="7">I33-G33</f>
        <v>1.8621927070227464</v>
      </c>
      <c r="L33" s="205">
        <f t="shared" ref="L33:L35" si="8">I33-E33</f>
        <v>-1.4043342832527017</v>
      </c>
    </row>
    <row r="34" spans="1:21" x14ac:dyDescent="0.35">
      <c r="A34" s="789"/>
      <c r="B34" s="692" t="s">
        <v>77</v>
      </c>
      <c r="C34" s="483">
        <f t="shared" ref="C34:I34" si="9">IFERROR(100*C23/C27,"-")</f>
        <v>0.83832335329341312</v>
      </c>
      <c r="D34" s="483">
        <f t="shared" si="9"/>
        <v>1.5886287625418061</v>
      </c>
      <c r="E34" s="483">
        <f t="shared" si="9"/>
        <v>1.9251336898395721</v>
      </c>
      <c r="F34" s="483">
        <f t="shared" si="9"/>
        <v>2.1547502448579823</v>
      </c>
      <c r="G34" s="483">
        <f t="shared" si="9"/>
        <v>4.9539170506912447</v>
      </c>
      <c r="H34" s="483">
        <f t="shared" si="9"/>
        <v>3.4707158351409979</v>
      </c>
      <c r="I34" s="484">
        <f t="shared" si="9"/>
        <v>2.9411764705882355</v>
      </c>
      <c r="J34" s="205">
        <f t="shared" si="6"/>
        <v>-0.5295393645527624</v>
      </c>
      <c r="K34" s="205">
        <f t="shared" si="7"/>
        <v>-2.0127405801030092</v>
      </c>
      <c r="L34" s="205">
        <f t="shared" si="8"/>
        <v>1.0160427807486634</v>
      </c>
    </row>
    <row r="35" spans="1:21" x14ac:dyDescent="0.35">
      <c r="A35" s="789"/>
      <c r="B35" s="691" t="s">
        <v>44</v>
      </c>
      <c r="C35" s="483">
        <f t="shared" ref="C35:I35" si="10">IFERROR(100*C24/C28,"-")</f>
        <v>24.865419123301717</v>
      </c>
      <c r="D35" s="483">
        <f t="shared" si="10"/>
        <v>20.78936260025327</v>
      </c>
      <c r="E35" s="483">
        <f t="shared" si="10"/>
        <v>20.67178104913954</v>
      </c>
      <c r="F35" s="483">
        <f t="shared" si="10"/>
        <v>20.471938775510203</v>
      </c>
      <c r="G35" s="483">
        <f t="shared" si="10"/>
        <v>19.946039699364039</v>
      </c>
      <c r="H35" s="483">
        <f t="shared" si="10"/>
        <v>18.629646215853111</v>
      </c>
      <c r="I35" s="484">
        <f t="shared" si="10"/>
        <v>18.646109371235848</v>
      </c>
      <c r="J35" s="205">
        <f t="shared" si="6"/>
        <v>1.6463155382737682E-2</v>
      </c>
      <c r="K35" s="205">
        <f t="shared" si="7"/>
        <v>-1.2999303281281911</v>
      </c>
      <c r="L35" s="205">
        <f t="shared" si="8"/>
        <v>-2.0256716779036914</v>
      </c>
    </row>
    <row r="36" spans="1:21" x14ac:dyDescent="0.35">
      <c r="A36" s="29"/>
    </row>
    <row r="37" spans="1:21" x14ac:dyDescent="0.35">
      <c r="A37" s="29"/>
    </row>
    <row r="38" spans="1:21" x14ac:dyDescent="0.35">
      <c r="A38" s="44" t="s">
        <v>174</v>
      </c>
    </row>
    <row r="39" spans="1:21" x14ac:dyDescent="0.35">
      <c r="A39" s="44" t="s">
        <v>78</v>
      </c>
      <c r="B39" s="54"/>
      <c r="C39" s="54"/>
      <c r="D39" s="54"/>
      <c r="E39" s="54"/>
      <c r="F39" s="54"/>
      <c r="G39" s="54"/>
      <c r="H39" s="54"/>
      <c r="I39" s="54"/>
      <c r="J39" s="54"/>
      <c r="K39" s="54"/>
      <c r="L39" s="54"/>
      <c r="M39" s="54"/>
      <c r="N39" s="54"/>
      <c r="O39" s="54"/>
      <c r="P39" s="54"/>
    </row>
    <row r="40" spans="1:21" x14ac:dyDescent="0.35">
      <c r="A40" s="44" t="s">
        <v>257</v>
      </c>
      <c r="B40" s="54"/>
      <c r="C40" s="54"/>
      <c r="D40" s="54"/>
      <c r="E40" s="54"/>
      <c r="F40" s="54"/>
      <c r="G40" s="54"/>
      <c r="H40" s="54"/>
      <c r="I40" s="54"/>
      <c r="J40" s="54"/>
      <c r="K40" s="54"/>
      <c r="L40" s="54"/>
      <c r="M40" s="54"/>
      <c r="N40" s="54"/>
      <c r="O40" s="54"/>
      <c r="P40" s="54"/>
    </row>
    <row r="41" spans="1:21" x14ac:dyDescent="0.35">
      <c r="A41" s="55"/>
      <c r="B41" s="54"/>
      <c r="C41" s="54"/>
      <c r="D41" s="54"/>
      <c r="E41" s="54"/>
      <c r="F41" s="54"/>
      <c r="G41" s="54"/>
      <c r="H41" s="54"/>
      <c r="I41" s="54"/>
      <c r="J41" s="54"/>
      <c r="K41" s="54"/>
      <c r="L41" s="54"/>
      <c r="M41" s="54"/>
      <c r="N41" s="54"/>
      <c r="O41" s="54"/>
      <c r="P41" s="54"/>
    </row>
    <row r="42" spans="1:21" x14ac:dyDescent="0.35">
      <c r="A42" s="2" t="s">
        <v>221</v>
      </c>
      <c r="B42" s="166"/>
      <c r="C42" s="166"/>
      <c r="D42" s="166"/>
      <c r="E42" s="166"/>
      <c r="F42" s="166"/>
      <c r="G42" s="166"/>
      <c r="H42" s="166"/>
      <c r="I42" s="166"/>
      <c r="J42" s="166"/>
      <c r="K42" s="166"/>
      <c r="L42" s="166"/>
      <c r="M42" s="166"/>
      <c r="N42" s="166"/>
      <c r="O42" s="166"/>
      <c r="P42" s="166"/>
      <c r="Q42" s="119"/>
      <c r="R42" s="119"/>
      <c r="S42" s="119"/>
      <c r="T42" s="119"/>
      <c r="U42" s="119"/>
    </row>
    <row r="43" spans="1:21" x14ac:dyDescent="0.35">
      <c r="A43" s="135"/>
      <c r="B43" s="119"/>
      <c r="C43" s="119"/>
      <c r="D43" s="119"/>
      <c r="E43" s="119"/>
      <c r="F43" s="119"/>
      <c r="G43" s="119"/>
      <c r="H43" s="119"/>
      <c r="I43" s="119"/>
      <c r="J43" s="119"/>
      <c r="K43" s="119"/>
      <c r="L43" s="119"/>
      <c r="M43" s="119"/>
      <c r="N43" s="119"/>
      <c r="O43" s="119"/>
      <c r="P43" s="119"/>
      <c r="Q43" s="119"/>
      <c r="R43" s="119"/>
      <c r="S43" s="119"/>
      <c r="T43" s="119"/>
      <c r="U43" s="119"/>
    </row>
    <row r="44" spans="1:21" x14ac:dyDescent="0.35">
      <c r="A44" s="135"/>
      <c r="B44" s="119"/>
      <c r="C44" s="119"/>
      <c r="D44" s="119"/>
      <c r="E44" s="119"/>
      <c r="F44" s="119"/>
      <c r="G44" s="119"/>
      <c r="H44" s="119"/>
      <c r="I44" s="119"/>
      <c r="J44" s="119"/>
      <c r="K44" s="119"/>
      <c r="L44" s="119"/>
      <c r="M44" s="119"/>
      <c r="N44" s="119"/>
      <c r="O44" s="119"/>
      <c r="P44" s="119"/>
      <c r="Q44" s="119"/>
      <c r="R44" s="119"/>
      <c r="S44" s="119"/>
      <c r="T44" s="119"/>
      <c r="U44" s="119"/>
    </row>
    <row r="45" spans="1:21" x14ac:dyDescent="0.35">
      <c r="A45" s="135"/>
      <c r="B45" s="119"/>
      <c r="C45" s="119"/>
      <c r="D45" s="119"/>
      <c r="E45" s="119"/>
      <c r="F45" s="119"/>
      <c r="G45" s="119"/>
      <c r="H45" s="119"/>
      <c r="I45" s="119"/>
      <c r="J45" s="119"/>
      <c r="K45" s="119"/>
      <c r="L45" s="119"/>
      <c r="M45" s="119"/>
      <c r="N45" s="119"/>
      <c r="O45" s="119"/>
      <c r="P45" s="119"/>
      <c r="Q45" s="119"/>
      <c r="R45" s="119"/>
      <c r="S45" s="119"/>
      <c r="T45" s="119"/>
      <c r="U45" s="119"/>
    </row>
    <row r="46" spans="1:21" x14ac:dyDescent="0.35">
      <c r="A46" s="241"/>
      <c r="B46" s="261"/>
      <c r="C46" s="262"/>
      <c r="D46" s="254"/>
      <c r="E46" s="260"/>
      <c r="F46" s="254"/>
      <c r="G46" s="260"/>
      <c r="H46" s="260"/>
      <c r="I46" s="260"/>
      <c r="J46" s="254"/>
      <c r="K46" s="254"/>
      <c r="L46" s="260"/>
      <c r="M46" s="254"/>
      <c r="N46" s="260"/>
      <c r="O46" s="254"/>
      <c r="P46" s="227"/>
      <c r="Q46" s="262"/>
      <c r="R46" s="119"/>
      <c r="S46" s="119"/>
      <c r="T46" s="119"/>
      <c r="U46" s="119"/>
    </row>
    <row r="47" spans="1:21" x14ac:dyDescent="0.35">
      <c r="A47" s="241"/>
      <c r="B47" s="259"/>
      <c r="C47" s="260"/>
      <c r="D47" s="126"/>
      <c r="E47" s="260"/>
      <c r="F47" s="126"/>
      <c r="G47" s="260"/>
      <c r="H47" s="260"/>
      <c r="I47" s="260"/>
      <c r="J47" s="126"/>
      <c r="K47" s="126"/>
      <c r="L47" s="260"/>
      <c r="M47" s="126"/>
      <c r="N47" s="260"/>
      <c r="O47" s="126"/>
      <c r="P47" s="227"/>
      <c r="Q47" s="227"/>
      <c r="R47" s="119"/>
      <c r="S47" s="119"/>
      <c r="T47" s="119"/>
      <c r="U47" s="119"/>
    </row>
    <row r="48" spans="1:21" ht="14.5" customHeight="1" x14ac:dyDescent="0.35">
      <c r="A48" s="791"/>
      <c r="B48" s="253"/>
      <c r="C48" s="243"/>
      <c r="D48" s="244"/>
      <c r="E48" s="243"/>
      <c r="F48" s="244"/>
      <c r="G48" s="243"/>
      <c r="H48" s="243"/>
      <c r="I48" s="243"/>
      <c r="J48" s="244"/>
      <c r="K48" s="244"/>
      <c r="L48" s="243"/>
      <c r="M48" s="244"/>
      <c r="N48" s="243"/>
      <c r="O48" s="244"/>
      <c r="P48" s="246"/>
      <c r="Q48" s="246"/>
      <c r="R48" s="119"/>
      <c r="S48" s="119"/>
      <c r="T48" s="119"/>
      <c r="U48" s="119"/>
    </row>
    <row r="49" spans="1:21" x14ac:dyDescent="0.35">
      <c r="A49" s="791"/>
      <c r="B49" s="253"/>
      <c r="C49" s="243"/>
      <c r="D49" s="244"/>
      <c r="E49" s="243"/>
      <c r="F49" s="244"/>
      <c r="G49" s="243"/>
      <c r="H49" s="243"/>
      <c r="I49" s="243"/>
      <c r="J49" s="244"/>
      <c r="K49" s="244"/>
      <c r="L49" s="243"/>
      <c r="M49" s="244"/>
      <c r="N49" s="243"/>
      <c r="O49" s="244"/>
      <c r="P49" s="246"/>
      <c r="Q49" s="246"/>
      <c r="R49" s="119"/>
      <c r="S49" s="119"/>
      <c r="T49" s="119"/>
      <c r="U49" s="119"/>
    </row>
    <row r="50" spans="1:21" x14ac:dyDescent="0.35">
      <c r="A50" s="791"/>
      <c r="B50" s="253"/>
      <c r="C50" s="243"/>
      <c r="D50" s="254"/>
      <c r="E50" s="243"/>
      <c r="F50" s="254"/>
      <c r="G50" s="243"/>
      <c r="H50" s="243"/>
      <c r="I50" s="243"/>
      <c r="J50" s="244"/>
      <c r="K50" s="244"/>
      <c r="L50" s="243"/>
      <c r="M50" s="244"/>
      <c r="N50" s="243"/>
      <c r="O50" s="244"/>
      <c r="P50" s="246"/>
      <c r="Q50" s="246"/>
      <c r="R50" s="119"/>
      <c r="S50" s="119"/>
      <c r="T50" s="119"/>
      <c r="U50" s="119"/>
    </row>
    <row r="51" spans="1:21" x14ac:dyDescent="0.35">
      <c r="A51" s="791"/>
      <c r="B51" s="255"/>
      <c r="C51" s="243"/>
      <c r="D51" s="244"/>
      <c r="E51" s="243"/>
      <c r="F51" s="244"/>
      <c r="G51" s="243"/>
      <c r="H51" s="243"/>
      <c r="I51" s="243"/>
      <c r="J51" s="244"/>
      <c r="K51" s="244"/>
      <c r="L51" s="243"/>
      <c r="M51" s="244"/>
      <c r="N51" s="243"/>
      <c r="O51" s="244"/>
      <c r="P51" s="246"/>
      <c r="Q51" s="246"/>
      <c r="R51" s="119"/>
      <c r="S51" s="119"/>
      <c r="T51" s="119"/>
      <c r="U51" s="119"/>
    </row>
    <row r="52" spans="1:21" ht="14.5" customHeight="1" x14ac:dyDescent="0.35">
      <c r="A52" s="790"/>
      <c r="B52" s="259"/>
      <c r="C52" s="260"/>
      <c r="D52" s="126"/>
      <c r="E52" s="260"/>
      <c r="F52" s="126"/>
      <c r="G52" s="260"/>
      <c r="H52" s="260"/>
      <c r="I52" s="260"/>
      <c r="J52" s="126"/>
      <c r="K52" s="126"/>
      <c r="L52" s="260"/>
      <c r="M52" s="126"/>
      <c r="N52" s="260"/>
      <c r="O52" s="126"/>
      <c r="P52" s="227"/>
      <c r="Q52" s="227"/>
      <c r="R52" s="119"/>
      <c r="S52" s="119"/>
      <c r="T52" s="119"/>
      <c r="U52" s="119"/>
    </row>
    <row r="53" spans="1:21" x14ac:dyDescent="0.35">
      <c r="A53" s="790"/>
      <c r="B53" s="259"/>
      <c r="C53" s="260"/>
      <c r="D53" s="126"/>
      <c r="E53" s="260"/>
      <c r="F53" s="126"/>
      <c r="G53" s="260"/>
      <c r="H53" s="260"/>
      <c r="I53" s="260"/>
      <c r="J53" s="126"/>
      <c r="K53" s="126"/>
      <c r="L53" s="260"/>
      <c r="M53" s="126"/>
      <c r="N53" s="260"/>
      <c r="O53" s="126"/>
      <c r="P53" s="181"/>
      <c r="Q53" s="227"/>
      <c r="R53" s="119"/>
      <c r="S53" s="119"/>
      <c r="T53" s="119"/>
      <c r="U53" s="119"/>
    </row>
    <row r="54" spans="1:21" x14ac:dyDescent="0.35">
      <c r="A54" s="790"/>
      <c r="B54" s="261"/>
      <c r="C54" s="262"/>
      <c r="D54" s="254"/>
      <c r="E54" s="262"/>
      <c r="F54" s="254"/>
      <c r="G54" s="260"/>
      <c r="H54" s="260"/>
      <c r="I54" s="260"/>
      <c r="J54" s="254"/>
      <c r="K54" s="254"/>
      <c r="L54" s="260"/>
      <c r="M54" s="254"/>
      <c r="N54" s="260"/>
      <c r="O54" s="254"/>
      <c r="P54" s="227"/>
      <c r="Q54" s="262"/>
      <c r="R54" s="119"/>
      <c r="S54" s="119"/>
      <c r="T54" s="119"/>
      <c r="U54" s="119"/>
    </row>
    <row r="55" spans="1:21" x14ac:dyDescent="0.35">
      <c r="A55" s="790"/>
      <c r="B55" s="259"/>
      <c r="C55" s="260"/>
      <c r="D55" s="126"/>
      <c r="E55" s="260"/>
      <c r="F55" s="126"/>
      <c r="G55" s="260"/>
      <c r="H55" s="260"/>
      <c r="I55" s="260"/>
      <c r="J55" s="126"/>
      <c r="K55" s="126"/>
      <c r="L55" s="260"/>
      <c r="M55" s="126"/>
      <c r="N55" s="260"/>
      <c r="O55" s="126"/>
      <c r="P55" s="181"/>
      <c r="Q55" s="227"/>
      <c r="R55" s="119"/>
      <c r="S55" s="119"/>
      <c r="T55" s="119"/>
      <c r="U55" s="119"/>
    </row>
    <row r="56" spans="1:21" ht="14.5" customHeight="1" x14ac:dyDescent="0.35">
      <c r="A56" s="788"/>
      <c r="B56" s="256"/>
      <c r="C56" s="248"/>
      <c r="D56" s="248"/>
      <c r="E56" s="248"/>
      <c r="F56" s="248"/>
      <c r="G56" s="248"/>
      <c r="H56" s="248"/>
      <c r="I56" s="248"/>
      <c r="J56" s="248"/>
      <c r="K56" s="248"/>
      <c r="L56" s="248"/>
      <c r="M56" s="248"/>
      <c r="N56" s="248"/>
      <c r="O56" s="248"/>
      <c r="P56" s="249"/>
      <c r="Q56" s="249"/>
      <c r="R56" s="119"/>
      <c r="S56" s="119"/>
      <c r="T56" s="119"/>
      <c r="U56" s="119"/>
    </row>
    <row r="57" spans="1:21" x14ac:dyDescent="0.35">
      <c r="A57" s="788"/>
      <c r="B57" s="256"/>
      <c r="C57" s="248"/>
      <c r="D57" s="248"/>
      <c r="E57" s="248"/>
      <c r="F57" s="248"/>
      <c r="G57" s="248"/>
      <c r="H57" s="248"/>
      <c r="I57" s="248"/>
      <c r="J57" s="248"/>
      <c r="K57" s="248"/>
      <c r="L57" s="248"/>
      <c r="M57" s="248"/>
      <c r="N57" s="248"/>
      <c r="O57" s="248"/>
      <c r="P57" s="249"/>
      <c r="Q57" s="249"/>
      <c r="R57" s="119"/>
      <c r="S57" s="119"/>
      <c r="T57" s="119"/>
      <c r="U57" s="119"/>
    </row>
    <row r="58" spans="1:21" x14ac:dyDescent="0.35">
      <c r="A58" s="788"/>
      <c r="B58" s="256"/>
      <c r="C58" s="257"/>
      <c r="D58" s="257"/>
      <c r="E58" s="257"/>
      <c r="F58" s="257"/>
      <c r="G58" s="248"/>
      <c r="H58" s="248"/>
      <c r="I58" s="248"/>
      <c r="J58" s="248"/>
      <c r="K58" s="248"/>
      <c r="L58" s="248"/>
      <c r="M58" s="248"/>
      <c r="N58" s="248"/>
      <c r="O58" s="248"/>
      <c r="P58" s="249"/>
      <c r="Q58" s="249"/>
      <c r="R58" s="119"/>
      <c r="S58" s="119"/>
      <c r="T58" s="119"/>
      <c r="U58" s="119"/>
    </row>
    <row r="59" spans="1:21" x14ac:dyDescent="0.35">
      <c r="A59" s="788"/>
      <c r="B59" s="247"/>
      <c r="C59" s="248"/>
      <c r="D59" s="248"/>
      <c r="E59" s="248"/>
      <c r="F59" s="248"/>
      <c r="G59" s="248"/>
      <c r="H59" s="248"/>
      <c r="I59" s="248"/>
      <c r="J59" s="248"/>
      <c r="K59" s="248"/>
      <c r="L59" s="248"/>
      <c r="M59" s="248"/>
      <c r="N59" s="248"/>
      <c r="O59" s="248"/>
      <c r="P59" s="249"/>
      <c r="Q59" s="249"/>
      <c r="R59" s="119"/>
      <c r="S59" s="119"/>
      <c r="T59" s="119"/>
      <c r="U59" s="119"/>
    </row>
    <row r="60" spans="1:21" x14ac:dyDescent="0.35">
      <c r="A60" s="782"/>
      <c r="B60" s="263"/>
      <c r="C60" s="264"/>
      <c r="D60" s="265"/>
      <c r="E60" s="264"/>
      <c r="F60" s="265"/>
      <c r="G60" s="264"/>
      <c r="H60" s="264"/>
      <c r="I60" s="264"/>
      <c r="J60" s="265"/>
      <c r="K60" s="265"/>
      <c r="L60" s="264"/>
      <c r="M60" s="265"/>
      <c r="N60" s="264"/>
      <c r="O60" s="265"/>
      <c r="P60" s="16"/>
      <c r="Q60" s="16"/>
      <c r="R60" s="119"/>
      <c r="S60" s="119"/>
      <c r="T60" s="119"/>
      <c r="U60" s="119"/>
    </row>
    <row r="61" spans="1:21" x14ac:dyDescent="0.35">
      <c r="A61" s="782"/>
      <c r="B61" s="263"/>
      <c r="C61" s="264"/>
      <c r="D61" s="265"/>
      <c r="E61" s="264"/>
      <c r="F61" s="265"/>
      <c r="G61" s="264"/>
      <c r="H61" s="264"/>
      <c r="I61" s="264"/>
      <c r="J61" s="265"/>
      <c r="K61" s="265"/>
      <c r="L61" s="264"/>
      <c r="M61" s="265"/>
      <c r="N61" s="264"/>
      <c r="O61" s="265"/>
      <c r="P61" s="16"/>
      <c r="Q61" s="16"/>
      <c r="R61" s="119"/>
      <c r="S61" s="119"/>
      <c r="T61" s="119"/>
      <c r="U61" s="119"/>
    </row>
    <row r="62" spans="1:21" x14ac:dyDescent="0.35">
      <c r="A62" s="782"/>
      <c r="B62" s="266"/>
      <c r="C62" s="257"/>
      <c r="D62" s="250"/>
      <c r="E62" s="257"/>
      <c r="F62" s="250"/>
      <c r="G62" s="264"/>
      <c r="H62" s="264"/>
      <c r="I62" s="264"/>
      <c r="J62" s="250"/>
      <c r="K62" s="250"/>
      <c r="L62" s="264"/>
      <c r="M62" s="250"/>
      <c r="N62" s="264"/>
      <c r="O62" s="250"/>
      <c r="P62" s="16"/>
      <c r="Q62" s="16"/>
      <c r="R62" s="119"/>
      <c r="S62" s="119"/>
      <c r="T62" s="119"/>
      <c r="U62" s="119"/>
    </row>
    <row r="63" spans="1:21" x14ac:dyDescent="0.35">
      <c r="A63" s="782"/>
      <c r="B63" s="263"/>
      <c r="C63" s="264"/>
      <c r="D63" s="265"/>
      <c r="E63" s="264"/>
      <c r="F63" s="265"/>
      <c r="G63" s="264"/>
      <c r="H63" s="264"/>
      <c r="I63" s="264"/>
      <c r="J63" s="265"/>
      <c r="K63" s="265"/>
      <c r="L63" s="264"/>
      <c r="M63" s="265"/>
      <c r="N63" s="264"/>
      <c r="O63" s="265"/>
      <c r="P63" s="16"/>
      <c r="Q63" s="16"/>
      <c r="R63" s="119"/>
      <c r="S63" s="119"/>
      <c r="T63" s="119"/>
      <c r="U63" s="119"/>
    </row>
    <row r="64" spans="1:21" x14ac:dyDescent="0.35">
      <c r="A64" s="119"/>
      <c r="B64" s="119"/>
      <c r="C64" s="119"/>
      <c r="D64" s="119"/>
      <c r="E64" s="119"/>
      <c r="F64" s="119"/>
      <c r="G64" s="119"/>
      <c r="H64" s="119"/>
      <c r="I64" s="119"/>
      <c r="J64" s="119"/>
      <c r="K64" s="119"/>
      <c r="L64" s="119"/>
      <c r="M64" s="119"/>
      <c r="N64" s="119"/>
      <c r="O64" s="119"/>
      <c r="P64" s="119"/>
      <c r="Q64" s="119"/>
      <c r="R64" s="119"/>
      <c r="S64" s="119"/>
      <c r="T64" s="119"/>
      <c r="U64" s="119"/>
    </row>
    <row r="65" spans="1:21" x14ac:dyDescent="0.35">
      <c r="A65" s="252"/>
      <c r="B65" s="119"/>
      <c r="C65" s="119"/>
      <c r="D65" s="119"/>
      <c r="E65" s="119"/>
      <c r="F65" s="119"/>
      <c r="G65" s="119"/>
      <c r="H65" s="119"/>
      <c r="I65" s="119"/>
      <c r="J65" s="119"/>
      <c r="K65" s="119"/>
      <c r="L65" s="119"/>
      <c r="M65" s="119"/>
      <c r="N65" s="119"/>
      <c r="O65" s="119"/>
      <c r="P65" s="119"/>
      <c r="Q65" s="119"/>
      <c r="R65" s="119"/>
      <c r="S65" s="119"/>
      <c r="T65" s="119"/>
      <c r="U65" s="119"/>
    </row>
    <row r="66" spans="1:21" x14ac:dyDescent="0.35">
      <c r="A66" s="252"/>
      <c r="B66" s="119"/>
      <c r="C66" s="119"/>
      <c r="D66" s="119"/>
      <c r="E66" s="119"/>
      <c r="F66" s="119"/>
      <c r="G66" s="119"/>
      <c r="H66" s="119"/>
      <c r="I66" s="119"/>
      <c r="J66" s="119"/>
      <c r="K66" s="119"/>
      <c r="L66" s="119"/>
      <c r="M66" s="119"/>
      <c r="N66" s="119"/>
      <c r="O66" s="119"/>
      <c r="P66" s="119"/>
      <c r="Q66" s="119"/>
      <c r="R66" s="119"/>
      <c r="S66" s="119"/>
      <c r="T66" s="119"/>
      <c r="U66" s="119"/>
    </row>
    <row r="67" spans="1:21" x14ac:dyDescent="0.35">
      <c r="A67" s="166"/>
      <c r="B67" s="119"/>
      <c r="C67" s="119"/>
      <c r="D67" s="119"/>
      <c r="E67" s="119"/>
      <c r="F67" s="119"/>
      <c r="G67" s="119"/>
      <c r="H67" s="119"/>
      <c r="I67" s="119"/>
      <c r="J67" s="119"/>
      <c r="K67" s="119"/>
      <c r="L67" s="119"/>
      <c r="M67" s="119"/>
      <c r="N67" s="119"/>
      <c r="O67" s="119"/>
      <c r="P67" s="119"/>
      <c r="Q67" s="119"/>
      <c r="R67" s="119"/>
      <c r="S67" s="119"/>
      <c r="T67" s="119"/>
      <c r="U67" s="119"/>
    </row>
    <row r="68" spans="1:21" x14ac:dyDescent="0.35">
      <c r="A68" s="258"/>
      <c r="B68" s="119"/>
      <c r="C68" s="119"/>
      <c r="D68" s="119"/>
      <c r="E68" s="119"/>
      <c r="F68" s="119"/>
      <c r="G68" s="119"/>
      <c r="H68" s="119"/>
      <c r="I68" s="119"/>
      <c r="J68" s="119"/>
      <c r="K68" s="119"/>
      <c r="L68" s="119"/>
      <c r="M68" s="119"/>
      <c r="N68" s="119"/>
      <c r="O68" s="119"/>
      <c r="P68" s="119"/>
      <c r="Q68" s="119"/>
      <c r="R68" s="119"/>
      <c r="S68" s="119"/>
      <c r="T68" s="119"/>
      <c r="U68" s="119"/>
    </row>
    <row r="69" spans="1:21" x14ac:dyDescent="0.35">
      <c r="A69" s="119"/>
      <c r="B69" s="119"/>
      <c r="C69" s="119"/>
      <c r="D69" s="119"/>
      <c r="E69" s="119"/>
      <c r="F69" s="119"/>
      <c r="G69" s="119"/>
      <c r="H69" s="119"/>
      <c r="I69" s="119"/>
      <c r="J69" s="119"/>
      <c r="K69" s="119"/>
      <c r="L69" s="119"/>
      <c r="M69" s="119"/>
      <c r="N69" s="119"/>
      <c r="O69" s="119"/>
      <c r="P69" s="119"/>
      <c r="Q69" s="119"/>
      <c r="R69" s="119"/>
      <c r="S69" s="119"/>
      <c r="T69" s="119"/>
      <c r="U69" s="119"/>
    </row>
    <row r="70" spans="1:21" x14ac:dyDescent="0.35">
      <c r="A70" s="119"/>
      <c r="B70" s="119"/>
      <c r="C70" s="119"/>
      <c r="D70" s="119"/>
      <c r="E70" s="119"/>
      <c r="F70" s="119"/>
      <c r="G70" s="119"/>
      <c r="H70" s="119"/>
      <c r="I70" s="119"/>
      <c r="J70" s="119"/>
      <c r="K70" s="119"/>
      <c r="L70" s="119"/>
      <c r="M70" s="119"/>
      <c r="N70" s="119"/>
      <c r="O70" s="119"/>
      <c r="P70" s="119"/>
      <c r="Q70" s="119"/>
      <c r="R70" s="119"/>
      <c r="S70" s="119"/>
      <c r="T70" s="119"/>
      <c r="U70" s="119"/>
    </row>
    <row r="71" spans="1:21" x14ac:dyDescent="0.35">
      <c r="A71" s="119"/>
      <c r="B71" s="119"/>
      <c r="C71" s="119"/>
      <c r="D71" s="119"/>
      <c r="E71" s="119"/>
      <c r="F71" s="119"/>
      <c r="G71" s="119"/>
      <c r="H71" s="119"/>
      <c r="I71" s="119"/>
      <c r="J71" s="119"/>
      <c r="K71" s="119"/>
      <c r="L71" s="119"/>
      <c r="M71" s="119"/>
      <c r="N71" s="119"/>
      <c r="O71" s="119"/>
      <c r="P71" s="119"/>
      <c r="Q71" s="119"/>
      <c r="R71" s="119"/>
      <c r="S71" s="119"/>
      <c r="T71" s="119"/>
      <c r="U71" s="119"/>
    </row>
    <row r="72" spans="1:21" x14ac:dyDescent="0.35">
      <c r="A72" s="119"/>
      <c r="B72" s="119"/>
      <c r="C72" s="119"/>
      <c r="D72" s="119"/>
      <c r="E72" s="119"/>
      <c r="F72" s="119"/>
      <c r="G72" s="119"/>
      <c r="H72" s="119"/>
      <c r="I72" s="119"/>
      <c r="J72" s="119"/>
      <c r="K72" s="119"/>
      <c r="L72" s="119"/>
      <c r="M72" s="119"/>
      <c r="N72" s="119"/>
      <c r="O72" s="119"/>
      <c r="P72" s="119"/>
      <c r="Q72" s="119"/>
      <c r="R72" s="119"/>
      <c r="S72" s="119"/>
      <c r="T72" s="119"/>
      <c r="U72" s="119"/>
    </row>
    <row r="73" spans="1:21" x14ac:dyDescent="0.35">
      <c r="A73" s="119"/>
      <c r="B73" s="119"/>
      <c r="C73" s="119"/>
      <c r="D73" s="119"/>
      <c r="E73" s="119"/>
      <c r="F73" s="119"/>
      <c r="G73" s="119"/>
      <c r="H73" s="119"/>
      <c r="I73" s="119"/>
      <c r="J73" s="119"/>
      <c r="K73" s="119"/>
      <c r="L73" s="119"/>
      <c r="M73" s="119"/>
      <c r="N73" s="119"/>
      <c r="O73" s="119"/>
      <c r="P73" s="119"/>
      <c r="Q73" s="119"/>
      <c r="R73" s="119"/>
      <c r="S73" s="119"/>
      <c r="T73" s="119"/>
      <c r="U73" s="119"/>
    </row>
    <row r="74" spans="1:21" x14ac:dyDescent="0.35">
      <c r="A74" s="119"/>
      <c r="B74" s="119"/>
      <c r="C74" s="119"/>
      <c r="D74" s="119"/>
      <c r="E74" s="119"/>
      <c r="F74" s="119"/>
      <c r="G74" s="119"/>
      <c r="H74" s="119"/>
      <c r="I74" s="119"/>
      <c r="J74" s="119"/>
      <c r="K74" s="119"/>
      <c r="L74" s="119"/>
      <c r="M74" s="119"/>
      <c r="N74" s="119"/>
      <c r="O74" s="119"/>
      <c r="P74" s="119"/>
      <c r="Q74" s="119"/>
      <c r="R74" s="119"/>
      <c r="S74" s="119"/>
      <c r="T74" s="119"/>
      <c r="U74" s="119"/>
    </row>
    <row r="75" spans="1:21" x14ac:dyDescent="0.35">
      <c r="A75" s="119"/>
      <c r="B75" s="119"/>
      <c r="C75" s="119"/>
      <c r="D75" s="119"/>
      <c r="E75" s="119"/>
      <c r="F75" s="119"/>
      <c r="G75" s="119"/>
      <c r="H75" s="119"/>
      <c r="I75" s="119"/>
      <c r="J75" s="119"/>
      <c r="K75" s="119"/>
      <c r="L75" s="119"/>
      <c r="M75" s="119"/>
      <c r="N75" s="119"/>
      <c r="O75" s="119"/>
      <c r="P75" s="119"/>
      <c r="Q75" s="119"/>
      <c r="R75" s="119"/>
      <c r="S75" s="119"/>
      <c r="T75" s="119"/>
      <c r="U75" s="119"/>
    </row>
    <row r="76" spans="1:21" x14ac:dyDescent="0.35">
      <c r="A76" s="119"/>
      <c r="B76" s="119"/>
      <c r="C76" s="119"/>
      <c r="D76" s="119"/>
      <c r="E76" s="119"/>
      <c r="F76" s="119"/>
      <c r="G76" s="119"/>
      <c r="H76" s="119"/>
      <c r="I76" s="119"/>
      <c r="J76" s="119"/>
      <c r="K76" s="119"/>
      <c r="L76" s="119"/>
      <c r="M76" s="119"/>
      <c r="N76" s="119"/>
      <c r="O76" s="119"/>
      <c r="P76" s="119"/>
      <c r="Q76" s="119"/>
      <c r="R76" s="119"/>
      <c r="S76" s="119"/>
      <c r="T76" s="119"/>
      <c r="U76" s="119"/>
    </row>
    <row r="77" spans="1:21" x14ac:dyDescent="0.35">
      <c r="A77" s="119"/>
      <c r="B77" s="119"/>
      <c r="C77" s="119"/>
      <c r="D77" s="119"/>
      <c r="E77" s="119"/>
      <c r="F77" s="119"/>
      <c r="G77" s="119"/>
      <c r="H77" s="119"/>
      <c r="I77" s="119"/>
      <c r="J77" s="119"/>
      <c r="K77" s="119"/>
      <c r="L77" s="119"/>
      <c r="M77" s="119"/>
      <c r="N77" s="119"/>
      <c r="O77" s="119"/>
      <c r="P77" s="119"/>
      <c r="Q77" s="119"/>
      <c r="R77" s="119"/>
      <c r="S77" s="119"/>
      <c r="T77" s="119"/>
      <c r="U77" s="119"/>
    </row>
    <row r="78" spans="1:21" x14ac:dyDescent="0.35">
      <c r="A78" s="119"/>
      <c r="B78" s="119"/>
      <c r="C78" s="119"/>
      <c r="D78" s="119"/>
      <c r="E78" s="119"/>
      <c r="F78" s="119"/>
      <c r="G78" s="119"/>
      <c r="H78" s="119"/>
      <c r="I78" s="119"/>
      <c r="J78" s="119"/>
      <c r="K78" s="119"/>
      <c r="L78" s="119"/>
      <c r="M78" s="119"/>
      <c r="N78" s="119"/>
      <c r="O78" s="119"/>
      <c r="P78" s="119"/>
      <c r="Q78" s="119"/>
      <c r="R78" s="119"/>
      <c r="S78" s="119"/>
      <c r="T78" s="119"/>
      <c r="U78" s="119"/>
    </row>
    <row r="79" spans="1:21" x14ac:dyDescent="0.35">
      <c r="A79" s="119"/>
      <c r="B79" s="119"/>
      <c r="C79" s="119"/>
      <c r="D79" s="119"/>
      <c r="E79" s="119"/>
      <c r="F79" s="119"/>
      <c r="G79" s="119"/>
      <c r="H79" s="119"/>
      <c r="I79" s="119"/>
      <c r="J79" s="119"/>
      <c r="K79" s="119"/>
      <c r="L79" s="119"/>
      <c r="M79" s="119"/>
      <c r="N79" s="119"/>
      <c r="O79" s="119"/>
      <c r="P79" s="119"/>
      <c r="Q79" s="119"/>
      <c r="R79" s="119"/>
      <c r="S79" s="119"/>
      <c r="T79" s="119"/>
      <c r="U79" s="119"/>
    </row>
    <row r="80" spans="1:21" x14ac:dyDescent="0.35">
      <c r="A80" s="119"/>
      <c r="B80" s="119"/>
      <c r="C80" s="119"/>
      <c r="D80" s="119"/>
      <c r="E80" s="119"/>
      <c r="F80" s="119"/>
      <c r="G80" s="119"/>
      <c r="H80" s="119"/>
      <c r="I80" s="119"/>
      <c r="J80" s="119"/>
      <c r="K80" s="119"/>
      <c r="L80" s="119"/>
      <c r="M80" s="119"/>
      <c r="N80" s="119"/>
      <c r="O80" s="119"/>
      <c r="P80" s="119"/>
      <c r="Q80" s="119"/>
      <c r="R80" s="119"/>
      <c r="S80" s="119"/>
      <c r="T80" s="119"/>
      <c r="U80" s="119"/>
    </row>
    <row r="81" spans="1:21" x14ac:dyDescent="0.35">
      <c r="A81" s="119"/>
      <c r="B81" s="119"/>
      <c r="C81" s="119"/>
      <c r="D81" s="119"/>
      <c r="E81" s="119"/>
      <c r="F81" s="119"/>
      <c r="G81" s="119"/>
      <c r="H81" s="119"/>
      <c r="I81" s="119"/>
      <c r="J81" s="119"/>
      <c r="K81" s="119"/>
      <c r="L81" s="119"/>
      <c r="M81" s="119"/>
      <c r="N81" s="119"/>
      <c r="O81" s="119"/>
      <c r="P81" s="119"/>
      <c r="Q81" s="119"/>
      <c r="R81" s="119"/>
      <c r="S81" s="119"/>
      <c r="T81" s="119"/>
      <c r="U81" s="119"/>
    </row>
    <row r="82" spans="1:21" x14ac:dyDescent="0.35">
      <c r="A82" s="119"/>
      <c r="B82" s="119"/>
      <c r="C82" s="119"/>
      <c r="D82" s="119"/>
      <c r="E82" s="119"/>
      <c r="F82" s="119"/>
      <c r="G82" s="119"/>
      <c r="H82" s="119"/>
      <c r="I82" s="119"/>
      <c r="J82" s="119"/>
      <c r="K82" s="119"/>
      <c r="L82" s="119"/>
      <c r="M82" s="119"/>
      <c r="N82" s="119"/>
      <c r="O82" s="119"/>
      <c r="P82" s="119"/>
      <c r="Q82" s="119"/>
      <c r="R82" s="119"/>
      <c r="S82" s="119"/>
      <c r="T82" s="119"/>
      <c r="U82" s="119"/>
    </row>
    <row r="83" spans="1:21" x14ac:dyDescent="0.35">
      <c r="A83" s="119"/>
      <c r="B83" s="119"/>
      <c r="C83" s="119"/>
      <c r="D83" s="119"/>
      <c r="E83" s="119"/>
      <c r="F83" s="119"/>
      <c r="G83" s="119"/>
      <c r="H83" s="119"/>
      <c r="I83" s="119"/>
      <c r="J83" s="119"/>
      <c r="K83" s="119"/>
      <c r="L83" s="119"/>
      <c r="M83" s="119"/>
      <c r="N83" s="119"/>
      <c r="O83" s="119"/>
      <c r="P83" s="119"/>
      <c r="Q83" s="119"/>
      <c r="R83" s="119"/>
      <c r="S83" s="119"/>
      <c r="T83" s="119"/>
      <c r="U83" s="119"/>
    </row>
    <row r="84" spans="1:21" x14ac:dyDescent="0.35">
      <c r="A84" s="119"/>
      <c r="B84" s="119"/>
      <c r="C84" s="119"/>
      <c r="D84" s="119"/>
      <c r="E84" s="119"/>
      <c r="F84" s="119"/>
      <c r="G84" s="119"/>
      <c r="H84" s="119"/>
      <c r="I84" s="119"/>
      <c r="J84" s="119"/>
      <c r="K84" s="119"/>
      <c r="L84" s="119"/>
      <c r="M84" s="119"/>
      <c r="N84" s="119"/>
      <c r="O84" s="119"/>
      <c r="P84" s="119"/>
      <c r="Q84" s="119"/>
      <c r="R84" s="119"/>
      <c r="S84" s="119"/>
      <c r="T84" s="119"/>
      <c r="U84" s="119"/>
    </row>
    <row r="85" spans="1:21" x14ac:dyDescent="0.35">
      <c r="A85" s="119"/>
      <c r="B85" s="119"/>
      <c r="C85" s="119"/>
      <c r="D85" s="119"/>
      <c r="E85" s="119"/>
      <c r="F85" s="119"/>
      <c r="G85" s="119"/>
      <c r="H85" s="119"/>
      <c r="I85" s="119"/>
      <c r="J85" s="119"/>
      <c r="K85" s="119"/>
      <c r="L85" s="119"/>
      <c r="M85" s="119"/>
      <c r="N85" s="119"/>
      <c r="O85" s="119"/>
      <c r="P85" s="119"/>
      <c r="Q85" s="119"/>
      <c r="R85" s="119"/>
      <c r="S85" s="119"/>
      <c r="T85" s="119"/>
      <c r="U85" s="119"/>
    </row>
    <row r="86" spans="1:21" x14ac:dyDescent="0.35">
      <c r="A86" s="119"/>
      <c r="B86" s="119"/>
      <c r="C86" s="119"/>
      <c r="D86" s="119"/>
      <c r="E86" s="119"/>
      <c r="F86" s="119"/>
      <c r="G86" s="119"/>
      <c r="H86" s="119"/>
      <c r="I86" s="119"/>
      <c r="J86" s="119"/>
      <c r="K86" s="119"/>
      <c r="L86" s="119"/>
      <c r="M86" s="119"/>
      <c r="N86" s="119"/>
      <c r="O86" s="119"/>
      <c r="P86" s="119"/>
      <c r="Q86" s="119"/>
      <c r="R86" s="119"/>
      <c r="S86" s="119"/>
      <c r="T86" s="119"/>
      <c r="U86" s="119"/>
    </row>
    <row r="87" spans="1:21" x14ac:dyDescent="0.35">
      <c r="A87" s="119"/>
      <c r="B87" s="119"/>
      <c r="C87" s="119"/>
      <c r="D87" s="119"/>
      <c r="E87" s="119"/>
      <c r="F87" s="119"/>
      <c r="G87" s="119"/>
      <c r="H87" s="119"/>
      <c r="I87" s="119"/>
      <c r="J87" s="119"/>
      <c r="K87" s="119"/>
      <c r="L87" s="119"/>
      <c r="M87" s="119"/>
      <c r="N87" s="119"/>
      <c r="O87" s="119"/>
      <c r="P87" s="119"/>
      <c r="Q87" s="119"/>
      <c r="R87" s="119"/>
      <c r="S87" s="119"/>
      <c r="T87" s="119"/>
      <c r="U87" s="119"/>
    </row>
    <row r="88" spans="1:21" x14ac:dyDescent="0.35">
      <c r="A88" s="119"/>
      <c r="B88" s="119"/>
      <c r="C88" s="119"/>
      <c r="D88" s="119"/>
      <c r="E88" s="119"/>
      <c r="F88" s="119"/>
      <c r="G88" s="119"/>
      <c r="H88" s="119"/>
      <c r="I88" s="119"/>
      <c r="J88" s="119"/>
      <c r="K88" s="119"/>
      <c r="L88" s="119"/>
      <c r="M88" s="119"/>
      <c r="N88" s="119"/>
      <c r="O88" s="119"/>
      <c r="P88" s="119"/>
      <c r="Q88" s="119"/>
      <c r="R88" s="119"/>
      <c r="S88" s="119"/>
      <c r="T88" s="119"/>
      <c r="U88" s="119"/>
    </row>
    <row r="89" spans="1:21" x14ac:dyDescent="0.35">
      <c r="A89" s="119"/>
      <c r="B89" s="119"/>
      <c r="C89" s="119"/>
      <c r="D89" s="119"/>
      <c r="E89" s="119"/>
      <c r="F89" s="119"/>
      <c r="G89" s="119"/>
      <c r="H89" s="119"/>
      <c r="I89" s="119"/>
      <c r="J89" s="119"/>
      <c r="K89" s="119"/>
      <c r="L89" s="119"/>
      <c r="M89" s="119"/>
      <c r="N89" s="119"/>
      <c r="O89" s="119"/>
      <c r="P89" s="119"/>
      <c r="Q89" s="119"/>
      <c r="R89" s="119"/>
      <c r="S89" s="119"/>
      <c r="T89" s="119"/>
      <c r="U89" s="119"/>
    </row>
    <row r="90" spans="1:21" x14ac:dyDescent="0.35">
      <c r="A90" s="119"/>
      <c r="B90" s="119"/>
      <c r="C90" s="119"/>
      <c r="D90" s="119"/>
      <c r="E90" s="119"/>
      <c r="F90" s="119"/>
      <c r="G90" s="119"/>
      <c r="H90" s="119"/>
      <c r="I90" s="119"/>
      <c r="J90" s="119"/>
      <c r="K90" s="119"/>
      <c r="L90" s="119"/>
      <c r="M90" s="119"/>
      <c r="N90" s="119"/>
      <c r="O90" s="119"/>
      <c r="P90" s="119"/>
      <c r="Q90" s="119"/>
      <c r="R90" s="119"/>
      <c r="S90" s="119"/>
      <c r="T90" s="119"/>
      <c r="U90" s="119"/>
    </row>
    <row r="91" spans="1:21" x14ac:dyDescent="0.35">
      <c r="A91" s="119"/>
      <c r="B91" s="119"/>
      <c r="C91" s="119"/>
      <c r="D91" s="119"/>
      <c r="E91" s="119"/>
      <c r="F91" s="119"/>
      <c r="G91" s="119"/>
      <c r="H91" s="119"/>
      <c r="I91" s="119"/>
      <c r="J91" s="119"/>
      <c r="K91" s="119"/>
      <c r="L91" s="119"/>
      <c r="M91" s="119"/>
      <c r="N91" s="119"/>
      <c r="O91" s="119"/>
      <c r="P91" s="119"/>
      <c r="Q91" s="119"/>
      <c r="R91" s="119"/>
      <c r="S91" s="119"/>
      <c r="T91" s="119"/>
      <c r="U91" s="119"/>
    </row>
    <row r="92" spans="1:21" x14ac:dyDescent="0.35">
      <c r="A92" s="119"/>
      <c r="B92" s="119"/>
      <c r="C92" s="119"/>
      <c r="D92" s="119"/>
      <c r="E92" s="119"/>
      <c r="F92" s="119"/>
      <c r="G92" s="119"/>
      <c r="H92" s="119"/>
      <c r="I92" s="119"/>
      <c r="J92" s="119"/>
      <c r="K92" s="119"/>
      <c r="L92" s="119"/>
      <c r="M92" s="119"/>
      <c r="N92" s="119"/>
      <c r="O92" s="119"/>
      <c r="P92" s="119"/>
      <c r="Q92" s="119"/>
      <c r="R92" s="119"/>
      <c r="S92" s="119"/>
      <c r="T92" s="119"/>
      <c r="U92" s="119"/>
    </row>
    <row r="93" spans="1:21" x14ac:dyDescent="0.35">
      <c r="A93" s="119"/>
      <c r="B93" s="119"/>
      <c r="C93" s="119"/>
      <c r="D93" s="119"/>
      <c r="E93" s="119"/>
      <c r="F93" s="119"/>
      <c r="G93" s="119"/>
      <c r="H93" s="119"/>
      <c r="I93" s="119"/>
      <c r="J93" s="119"/>
      <c r="K93" s="119"/>
      <c r="L93" s="119"/>
      <c r="M93" s="119"/>
      <c r="N93" s="119"/>
      <c r="O93" s="119"/>
      <c r="P93" s="119"/>
      <c r="Q93" s="119"/>
      <c r="R93" s="119"/>
      <c r="S93" s="119"/>
      <c r="T93" s="119"/>
      <c r="U93" s="119"/>
    </row>
    <row r="94" spans="1:21" x14ac:dyDescent="0.35">
      <c r="A94" s="119"/>
      <c r="B94" s="119"/>
      <c r="C94" s="119"/>
      <c r="D94" s="119"/>
      <c r="E94" s="119"/>
      <c r="F94" s="119"/>
      <c r="G94" s="119"/>
      <c r="H94" s="119"/>
      <c r="I94" s="119"/>
      <c r="J94" s="119"/>
      <c r="K94" s="119"/>
      <c r="L94" s="119"/>
      <c r="M94" s="119"/>
      <c r="N94" s="119"/>
      <c r="O94" s="119"/>
      <c r="P94" s="119"/>
      <c r="Q94" s="119"/>
      <c r="R94" s="119"/>
      <c r="S94" s="119"/>
      <c r="T94" s="119"/>
      <c r="U94" s="119"/>
    </row>
  </sheetData>
  <mergeCells count="15">
    <mergeCell ref="A56:A59"/>
    <mergeCell ref="A60:A63"/>
    <mergeCell ref="C3:I3"/>
    <mergeCell ref="J3:L3"/>
    <mergeCell ref="A32:A35"/>
    <mergeCell ref="J30:L30"/>
    <mergeCell ref="A52:A55"/>
    <mergeCell ref="A17:A20"/>
    <mergeCell ref="A48:A51"/>
    <mergeCell ref="A5:A8"/>
    <mergeCell ref="A9:A12"/>
    <mergeCell ref="A21:A24"/>
    <mergeCell ref="A25:A28"/>
    <mergeCell ref="C30:I30"/>
    <mergeCell ref="A13:A16"/>
  </mergeCells>
  <hyperlinks>
    <hyperlink ref="A42" location="Contents!A1" display="Back to index" xr:uid="{C91361B8-C610-400D-913D-40B36F160BD9}"/>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iconSet" priority="96" id="{7F19C7C0-81F5-4047-BC85-78598E83CB25}">
            <x14:iconSet iconSet="3Triangles">
              <x14:cfvo type="percent">
                <xm:f>0</xm:f>
              </x14:cfvo>
              <x14:cfvo type="num">
                <xm:f>1.0000000000000001E-5</xm:f>
              </x14:cfvo>
              <x14:cfvo type="num">
                <xm:f>1.0000000000000001E-5</xm:f>
              </x14:cfvo>
            </x14:iconSet>
          </x14:cfRule>
          <xm:sqref>K5</xm:sqref>
        </x14:conditionalFormatting>
        <x14:conditionalFormatting xmlns:xm="http://schemas.microsoft.com/office/excel/2006/main">
          <x14:cfRule type="iconSet" priority="95" id="{A433D3B1-C458-443C-B309-6CDA73A758B4}">
            <x14:iconSet iconSet="3Triangles">
              <x14:cfvo type="percent">
                <xm:f>0</xm:f>
              </x14:cfvo>
              <x14:cfvo type="num">
                <xm:f>1.0000000000000001E-5</xm:f>
              </x14:cfvo>
              <x14:cfvo type="num">
                <xm:f>1.0000000000000001E-5</xm:f>
              </x14:cfvo>
            </x14:iconSet>
          </x14:cfRule>
          <xm:sqref>J5</xm:sqref>
        </x14:conditionalFormatting>
        <x14:conditionalFormatting xmlns:xm="http://schemas.microsoft.com/office/excel/2006/main">
          <x14:cfRule type="iconSet" priority="94" id="{B080E0CD-869F-4B8B-90D5-1969E031FD93}">
            <x14:iconSet iconSet="3Triangles">
              <x14:cfvo type="percent">
                <xm:f>0</xm:f>
              </x14:cfvo>
              <x14:cfvo type="num">
                <xm:f>1.0000000000000001E-5</xm:f>
              </x14:cfvo>
              <x14:cfvo type="num">
                <xm:f>1.0000000000000001E-5</xm:f>
              </x14:cfvo>
            </x14:iconSet>
          </x14:cfRule>
          <xm:sqref>L5</xm:sqref>
        </x14:conditionalFormatting>
        <x14:conditionalFormatting xmlns:xm="http://schemas.microsoft.com/office/excel/2006/main">
          <x14:cfRule type="iconSet" priority="93" id="{7C16FFA2-49C2-4AA8-87E7-0C64E11FC15D}">
            <x14:iconSet iconSet="3Triangles">
              <x14:cfvo type="percent">
                <xm:f>0</xm:f>
              </x14:cfvo>
              <x14:cfvo type="num">
                <xm:f>1.0000000000000001E-5</xm:f>
              </x14:cfvo>
              <x14:cfvo type="num">
                <xm:f>1.0000000000000001E-5</xm:f>
              </x14:cfvo>
            </x14:iconSet>
          </x14:cfRule>
          <xm:sqref>K6</xm:sqref>
        </x14:conditionalFormatting>
        <x14:conditionalFormatting xmlns:xm="http://schemas.microsoft.com/office/excel/2006/main">
          <x14:cfRule type="iconSet" priority="92" id="{D08EBC82-D888-43D8-86AE-E436C7F18DC4}">
            <x14:iconSet iconSet="3Triangles">
              <x14:cfvo type="percent">
                <xm:f>0</xm:f>
              </x14:cfvo>
              <x14:cfvo type="num">
                <xm:f>1.0000000000000001E-5</xm:f>
              </x14:cfvo>
              <x14:cfvo type="num">
                <xm:f>1.0000000000000001E-5</xm:f>
              </x14:cfvo>
            </x14:iconSet>
          </x14:cfRule>
          <xm:sqref>J6</xm:sqref>
        </x14:conditionalFormatting>
        <x14:conditionalFormatting xmlns:xm="http://schemas.microsoft.com/office/excel/2006/main">
          <x14:cfRule type="iconSet" priority="91" id="{59A3C1A9-45A8-414F-ABB6-049805820DA2}">
            <x14:iconSet iconSet="3Triangles">
              <x14:cfvo type="percent">
                <xm:f>0</xm:f>
              </x14:cfvo>
              <x14:cfvo type="num">
                <xm:f>1.0000000000000001E-5</xm:f>
              </x14:cfvo>
              <x14:cfvo type="num">
                <xm:f>1.0000000000000001E-5</xm:f>
              </x14:cfvo>
            </x14:iconSet>
          </x14:cfRule>
          <xm:sqref>L6</xm:sqref>
        </x14:conditionalFormatting>
        <x14:conditionalFormatting xmlns:xm="http://schemas.microsoft.com/office/excel/2006/main">
          <x14:cfRule type="iconSet" priority="90" id="{794AC216-D5DC-408C-A6D8-6308847AD34D}">
            <x14:iconSet iconSet="3Triangles">
              <x14:cfvo type="percent">
                <xm:f>0</xm:f>
              </x14:cfvo>
              <x14:cfvo type="num">
                <xm:f>1.0000000000000001E-5</xm:f>
              </x14:cfvo>
              <x14:cfvo type="num">
                <xm:f>1.0000000000000001E-5</xm:f>
              </x14:cfvo>
            </x14:iconSet>
          </x14:cfRule>
          <xm:sqref>K7</xm:sqref>
        </x14:conditionalFormatting>
        <x14:conditionalFormatting xmlns:xm="http://schemas.microsoft.com/office/excel/2006/main">
          <x14:cfRule type="iconSet" priority="89" id="{8F6F5919-A934-4642-92DC-D4B0C0E6D34F}">
            <x14:iconSet iconSet="3Triangles">
              <x14:cfvo type="percent">
                <xm:f>0</xm:f>
              </x14:cfvo>
              <x14:cfvo type="num">
                <xm:f>1.0000000000000001E-5</xm:f>
              </x14:cfvo>
              <x14:cfvo type="num">
                <xm:f>1.0000000000000001E-5</xm:f>
              </x14:cfvo>
            </x14:iconSet>
          </x14:cfRule>
          <xm:sqref>J7</xm:sqref>
        </x14:conditionalFormatting>
        <x14:conditionalFormatting xmlns:xm="http://schemas.microsoft.com/office/excel/2006/main">
          <x14:cfRule type="iconSet" priority="88" id="{77A55BA4-D9EB-4AE3-ABBF-B8B242EC37D2}">
            <x14:iconSet iconSet="3Triangles">
              <x14:cfvo type="percent">
                <xm:f>0</xm:f>
              </x14:cfvo>
              <x14:cfvo type="num">
                <xm:f>1.0000000000000001E-5</xm:f>
              </x14:cfvo>
              <x14:cfvo type="num">
                <xm:f>1.0000000000000001E-5</xm:f>
              </x14:cfvo>
            </x14:iconSet>
          </x14:cfRule>
          <xm:sqref>L7</xm:sqref>
        </x14:conditionalFormatting>
        <x14:conditionalFormatting xmlns:xm="http://schemas.microsoft.com/office/excel/2006/main">
          <x14:cfRule type="iconSet" priority="87" id="{5D788F88-CCB3-4BD3-AF72-04028BACC978}">
            <x14:iconSet iconSet="3Triangles">
              <x14:cfvo type="percent">
                <xm:f>0</xm:f>
              </x14:cfvo>
              <x14:cfvo type="num">
                <xm:f>1.0000000000000001E-5</xm:f>
              </x14:cfvo>
              <x14:cfvo type="num">
                <xm:f>1.0000000000000001E-5</xm:f>
              </x14:cfvo>
            </x14:iconSet>
          </x14:cfRule>
          <xm:sqref>K8</xm:sqref>
        </x14:conditionalFormatting>
        <x14:conditionalFormatting xmlns:xm="http://schemas.microsoft.com/office/excel/2006/main">
          <x14:cfRule type="iconSet" priority="86" id="{2B5BABEE-5F4D-42E0-B4F6-22BF52D081E5}">
            <x14:iconSet iconSet="3Triangles">
              <x14:cfvo type="percent">
                <xm:f>0</xm:f>
              </x14:cfvo>
              <x14:cfvo type="num">
                <xm:f>1.0000000000000001E-5</xm:f>
              </x14:cfvo>
              <x14:cfvo type="num">
                <xm:f>1.0000000000000001E-5</xm:f>
              </x14:cfvo>
            </x14:iconSet>
          </x14:cfRule>
          <xm:sqref>J8</xm:sqref>
        </x14:conditionalFormatting>
        <x14:conditionalFormatting xmlns:xm="http://schemas.microsoft.com/office/excel/2006/main">
          <x14:cfRule type="iconSet" priority="85" id="{81F65131-0050-447B-A354-A558E96B57F7}">
            <x14:iconSet iconSet="3Triangles">
              <x14:cfvo type="percent">
                <xm:f>0</xm:f>
              </x14:cfvo>
              <x14:cfvo type="num">
                <xm:f>1.0000000000000001E-5</xm:f>
              </x14:cfvo>
              <x14:cfvo type="num">
                <xm:f>1.0000000000000001E-5</xm:f>
              </x14:cfvo>
            </x14:iconSet>
          </x14:cfRule>
          <xm:sqref>L8</xm:sqref>
        </x14:conditionalFormatting>
        <x14:conditionalFormatting xmlns:xm="http://schemas.microsoft.com/office/excel/2006/main">
          <x14:cfRule type="iconSet" priority="84" id="{B71DA7E1-68CD-4461-B900-0F2ECFF36780}">
            <x14:iconSet iconSet="3Triangles">
              <x14:cfvo type="percent">
                <xm:f>0</xm:f>
              </x14:cfvo>
              <x14:cfvo type="num">
                <xm:f>1.0000000000000001E-5</xm:f>
              </x14:cfvo>
              <x14:cfvo type="num">
                <xm:f>1.0000000000000001E-5</xm:f>
              </x14:cfvo>
            </x14:iconSet>
          </x14:cfRule>
          <xm:sqref>K9</xm:sqref>
        </x14:conditionalFormatting>
        <x14:conditionalFormatting xmlns:xm="http://schemas.microsoft.com/office/excel/2006/main">
          <x14:cfRule type="iconSet" priority="83" id="{1C1DD366-2B5F-40DA-8A83-BC158A1F68C8}">
            <x14:iconSet iconSet="3Triangles">
              <x14:cfvo type="percent">
                <xm:f>0</xm:f>
              </x14:cfvo>
              <x14:cfvo type="num">
                <xm:f>1.0000000000000001E-5</xm:f>
              </x14:cfvo>
              <x14:cfvo type="num">
                <xm:f>1.0000000000000001E-5</xm:f>
              </x14:cfvo>
            </x14:iconSet>
          </x14:cfRule>
          <xm:sqref>J9</xm:sqref>
        </x14:conditionalFormatting>
        <x14:conditionalFormatting xmlns:xm="http://schemas.microsoft.com/office/excel/2006/main">
          <x14:cfRule type="iconSet" priority="82" id="{A9705C4A-178C-4CDA-82D5-33E29CEBBAC5}">
            <x14:iconSet iconSet="3Triangles">
              <x14:cfvo type="percent">
                <xm:f>0</xm:f>
              </x14:cfvo>
              <x14:cfvo type="num">
                <xm:f>1.0000000000000001E-5</xm:f>
              </x14:cfvo>
              <x14:cfvo type="num">
                <xm:f>1.0000000000000001E-5</xm:f>
              </x14:cfvo>
            </x14:iconSet>
          </x14:cfRule>
          <xm:sqref>L9</xm:sqref>
        </x14:conditionalFormatting>
        <x14:conditionalFormatting xmlns:xm="http://schemas.microsoft.com/office/excel/2006/main">
          <x14:cfRule type="iconSet" priority="81" id="{701CC493-7C12-4FBE-8B1F-4D800DCE2D0E}">
            <x14:iconSet iconSet="3Triangles">
              <x14:cfvo type="percent">
                <xm:f>0</xm:f>
              </x14:cfvo>
              <x14:cfvo type="num">
                <xm:f>1.0000000000000001E-5</xm:f>
              </x14:cfvo>
              <x14:cfvo type="num">
                <xm:f>1.0000000000000001E-5</xm:f>
              </x14:cfvo>
            </x14:iconSet>
          </x14:cfRule>
          <xm:sqref>K10</xm:sqref>
        </x14:conditionalFormatting>
        <x14:conditionalFormatting xmlns:xm="http://schemas.microsoft.com/office/excel/2006/main">
          <x14:cfRule type="iconSet" priority="80" id="{4ED31221-1451-4D1F-B03D-B4A3345D8085}">
            <x14:iconSet iconSet="3Triangles">
              <x14:cfvo type="percent">
                <xm:f>0</xm:f>
              </x14:cfvo>
              <x14:cfvo type="num">
                <xm:f>1.0000000000000001E-5</xm:f>
              </x14:cfvo>
              <x14:cfvo type="num">
                <xm:f>1.0000000000000001E-5</xm:f>
              </x14:cfvo>
            </x14:iconSet>
          </x14:cfRule>
          <xm:sqref>J10</xm:sqref>
        </x14:conditionalFormatting>
        <x14:conditionalFormatting xmlns:xm="http://schemas.microsoft.com/office/excel/2006/main">
          <x14:cfRule type="iconSet" priority="79" id="{1D5CEB0E-94A8-43E8-A18B-EFB44781979A}">
            <x14:iconSet iconSet="3Triangles">
              <x14:cfvo type="percent">
                <xm:f>0</xm:f>
              </x14:cfvo>
              <x14:cfvo type="num">
                <xm:f>1.0000000000000001E-5</xm:f>
              </x14:cfvo>
              <x14:cfvo type="num">
                <xm:f>1.0000000000000001E-5</xm:f>
              </x14:cfvo>
            </x14:iconSet>
          </x14:cfRule>
          <xm:sqref>L10</xm:sqref>
        </x14:conditionalFormatting>
        <x14:conditionalFormatting xmlns:xm="http://schemas.microsoft.com/office/excel/2006/main">
          <x14:cfRule type="iconSet" priority="78" id="{B9D1CCF2-404F-475A-A576-05910610D905}">
            <x14:iconSet iconSet="3Triangles">
              <x14:cfvo type="percent">
                <xm:f>0</xm:f>
              </x14:cfvo>
              <x14:cfvo type="num">
                <xm:f>1.0000000000000001E-5</xm:f>
              </x14:cfvo>
              <x14:cfvo type="num">
                <xm:f>1.0000000000000001E-5</xm:f>
              </x14:cfvo>
            </x14:iconSet>
          </x14:cfRule>
          <xm:sqref>K11</xm:sqref>
        </x14:conditionalFormatting>
        <x14:conditionalFormatting xmlns:xm="http://schemas.microsoft.com/office/excel/2006/main">
          <x14:cfRule type="iconSet" priority="77" id="{B9EA3E15-6632-40AE-9C12-72957799987C}">
            <x14:iconSet iconSet="3Triangles">
              <x14:cfvo type="percent">
                <xm:f>0</xm:f>
              </x14:cfvo>
              <x14:cfvo type="num">
                <xm:f>1.0000000000000001E-5</xm:f>
              </x14:cfvo>
              <x14:cfvo type="num">
                <xm:f>1.0000000000000001E-5</xm:f>
              </x14:cfvo>
            </x14:iconSet>
          </x14:cfRule>
          <xm:sqref>J11</xm:sqref>
        </x14:conditionalFormatting>
        <x14:conditionalFormatting xmlns:xm="http://schemas.microsoft.com/office/excel/2006/main">
          <x14:cfRule type="iconSet" priority="76" id="{ACA619BB-88DA-4540-8FF4-350397177540}">
            <x14:iconSet iconSet="3Triangles">
              <x14:cfvo type="percent">
                <xm:f>0</xm:f>
              </x14:cfvo>
              <x14:cfvo type="num">
                <xm:f>1.0000000000000001E-5</xm:f>
              </x14:cfvo>
              <x14:cfvo type="num">
                <xm:f>1.0000000000000001E-5</xm:f>
              </x14:cfvo>
            </x14:iconSet>
          </x14:cfRule>
          <xm:sqref>L11</xm:sqref>
        </x14:conditionalFormatting>
        <x14:conditionalFormatting xmlns:xm="http://schemas.microsoft.com/office/excel/2006/main">
          <x14:cfRule type="iconSet" priority="75" id="{90FE4185-5867-4F4A-80C3-EDC97D675B03}">
            <x14:iconSet iconSet="3Triangles">
              <x14:cfvo type="percent">
                <xm:f>0</xm:f>
              </x14:cfvo>
              <x14:cfvo type="num">
                <xm:f>1.0000000000000001E-5</xm:f>
              </x14:cfvo>
              <x14:cfvo type="num">
                <xm:f>1.0000000000000001E-5</xm:f>
              </x14:cfvo>
            </x14:iconSet>
          </x14:cfRule>
          <xm:sqref>K12</xm:sqref>
        </x14:conditionalFormatting>
        <x14:conditionalFormatting xmlns:xm="http://schemas.microsoft.com/office/excel/2006/main">
          <x14:cfRule type="iconSet" priority="74" id="{F650FD9A-5708-4298-8744-BFFFA44EBC18}">
            <x14:iconSet iconSet="3Triangles">
              <x14:cfvo type="percent">
                <xm:f>0</xm:f>
              </x14:cfvo>
              <x14:cfvo type="num">
                <xm:f>1.0000000000000001E-5</xm:f>
              </x14:cfvo>
              <x14:cfvo type="num">
                <xm:f>1.0000000000000001E-5</xm:f>
              </x14:cfvo>
            </x14:iconSet>
          </x14:cfRule>
          <xm:sqref>J12</xm:sqref>
        </x14:conditionalFormatting>
        <x14:conditionalFormatting xmlns:xm="http://schemas.microsoft.com/office/excel/2006/main">
          <x14:cfRule type="iconSet" priority="73" id="{C2FBBEB2-A10D-4AA6-BA5E-BE234E1EDFB8}">
            <x14:iconSet iconSet="3Triangles">
              <x14:cfvo type="percent">
                <xm:f>0</xm:f>
              </x14:cfvo>
              <x14:cfvo type="num">
                <xm:f>1.0000000000000001E-5</xm:f>
              </x14:cfvo>
              <x14:cfvo type="num">
                <xm:f>1.0000000000000001E-5</xm:f>
              </x14:cfvo>
            </x14:iconSet>
          </x14:cfRule>
          <xm:sqref>L12</xm:sqref>
        </x14:conditionalFormatting>
        <x14:conditionalFormatting xmlns:xm="http://schemas.microsoft.com/office/excel/2006/main">
          <x14:cfRule type="iconSet" priority="48" id="{5436A229-87BE-4956-AE67-3AC13D7D20E8}">
            <x14:iconSet iconSet="3Triangles">
              <x14:cfvo type="percent">
                <xm:f>0</xm:f>
              </x14:cfvo>
              <x14:cfvo type="num">
                <xm:f>1.0000000000000001E-5</xm:f>
              </x14:cfvo>
              <x14:cfvo type="num">
                <xm:f>1.0000000000000001E-5</xm:f>
              </x14:cfvo>
            </x14:iconSet>
          </x14:cfRule>
          <xm:sqref>K25</xm:sqref>
        </x14:conditionalFormatting>
        <x14:conditionalFormatting xmlns:xm="http://schemas.microsoft.com/office/excel/2006/main">
          <x14:cfRule type="iconSet" priority="47" id="{D93C0AEC-E8DB-448F-95A8-551D572DC9B0}">
            <x14:iconSet iconSet="3Triangles">
              <x14:cfvo type="percent">
                <xm:f>0</xm:f>
              </x14:cfvo>
              <x14:cfvo type="num">
                <xm:f>1.0000000000000001E-5</xm:f>
              </x14:cfvo>
              <x14:cfvo type="num">
                <xm:f>1.0000000000000001E-5</xm:f>
              </x14:cfvo>
            </x14:iconSet>
          </x14:cfRule>
          <xm:sqref>J25</xm:sqref>
        </x14:conditionalFormatting>
        <x14:conditionalFormatting xmlns:xm="http://schemas.microsoft.com/office/excel/2006/main">
          <x14:cfRule type="iconSet" priority="46" id="{C9173C13-3BBA-4A47-9909-9C90A1A92F1A}">
            <x14:iconSet iconSet="3Triangles">
              <x14:cfvo type="percent">
                <xm:f>0</xm:f>
              </x14:cfvo>
              <x14:cfvo type="num">
                <xm:f>1.0000000000000001E-5</xm:f>
              </x14:cfvo>
              <x14:cfvo type="num">
                <xm:f>1.0000000000000001E-5</xm:f>
              </x14:cfvo>
            </x14:iconSet>
          </x14:cfRule>
          <xm:sqref>L25</xm:sqref>
        </x14:conditionalFormatting>
        <x14:conditionalFormatting xmlns:xm="http://schemas.microsoft.com/office/excel/2006/main">
          <x14:cfRule type="iconSet" priority="45" id="{4FCBA155-A375-4A33-B39F-DE092B221A97}">
            <x14:iconSet iconSet="3Triangles">
              <x14:cfvo type="percent">
                <xm:f>0</xm:f>
              </x14:cfvo>
              <x14:cfvo type="num">
                <xm:f>1.0000000000000001E-5</xm:f>
              </x14:cfvo>
              <x14:cfvo type="num">
                <xm:f>1.0000000000000001E-5</xm:f>
              </x14:cfvo>
            </x14:iconSet>
          </x14:cfRule>
          <xm:sqref>K26</xm:sqref>
        </x14:conditionalFormatting>
        <x14:conditionalFormatting xmlns:xm="http://schemas.microsoft.com/office/excel/2006/main">
          <x14:cfRule type="iconSet" priority="44" id="{FD358EC0-84A7-43A7-84DF-9EF62D38F415}">
            <x14:iconSet iconSet="3Triangles">
              <x14:cfvo type="percent">
                <xm:f>0</xm:f>
              </x14:cfvo>
              <x14:cfvo type="num">
                <xm:f>1.0000000000000001E-5</xm:f>
              </x14:cfvo>
              <x14:cfvo type="num">
                <xm:f>1.0000000000000001E-5</xm:f>
              </x14:cfvo>
            </x14:iconSet>
          </x14:cfRule>
          <xm:sqref>J26</xm:sqref>
        </x14:conditionalFormatting>
        <x14:conditionalFormatting xmlns:xm="http://schemas.microsoft.com/office/excel/2006/main">
          <x14:cfRule type="iconSet" priority="43" id="{0C650DCD-F887-4A57-B5DD-E3041BB7B7DC}">
            <x14:iconSet iconSet="3Triangles">
              <x14:cfvo type="percent">
                <xm:f>0</xm:f>
              </x14:cfvo>
              <x14:cfvo type="num">
                <xm:f>1.0000000000000001E-5</xm:f>
              </x14:cfvo>
              <x14:cfvo type="num">
                <xm:f>1.0000000000000001E-5</xm:f>
              </x14:cfvo>
            </x14:iconSet>
          </x14:cfRule>
          <xm:sqref>L26</xm:sqref>
        </x14:conditionalFormatting>
        <x14:conditionalFormatting xmlns:xm="http://schemas.microsoft.com/office/excel/2006/main">
          <x14:cfRule type="iconSet" priority="42" id="{85953B10-C7BA-485F-8C6E-C3DB6EE996D9}">
            <x14:iconSet iconSet="3Triangles">
              <x14:cfvo type="percent">
                <xm:f>0</xm:f>
              </x14:cfvo>
              <x14:cfvo type="num">
                <xm:f>1.0000000000000001E-5</xm:f>
              </x14:cfvo>
              <x14:cfvo type="num">
                <xm:f>1.0000000000000001E-5</xm:f>
              </x14:cfvo>
            </x14:iconSet>
          </x14:cfRule>
          <xm:sqref>K27</xm:sqref>
        </x14:conditionalFormatting>
        <x14:conditionalFormatting xmlns:xm="http://schemas.microsoft.com/office/excel/2006/main">
          <x14:cfRule type="iconSet" priority="41" id="{D663CBC1-C52E-4170-B0D5-EFAA98FE5991}">
            <x14:iconSet iconSet="3Triangles">
              <x14:cfvo type="percent">
                <xm:f>0</xm:f>
              </x14:cfvo>
              <x14:cfvo type="num">
                <xm:f>1.0000000000000001E-5</xm:f>
              </x14:cfvo>
              <x14:cfvo type="num">
                <xm:f>1.0000000000000001E-5</xm:f>
              </x14:cfvo>
            </x14:iconSet>
          </x14:cfRule>
          <xm:sqref>J27</xm:sqref>
        </x14:conditionalFormatting>
        <x14:conditionalFormatting xmlns:xm="http://schemas.microsoft.com/office/excel/2006/main">
          <x14:cfRule type="iconSet" priority="40" id="{6DAB0477-E70E-4388-B435-941245418F39}">
            <x14:iconSet iconSet="3Triangles">
              <x14:cfvo type="percent">
                <xm:f>0</xm:f>
              </x14:cfvo>
              <x14:cfvo type="num">
                <xm:f>1.0000000000000001E-5</xm:f>
              </x14:cfvo>
              <x14:cfvo type="num">
                <xm:f>1.0000000000000001E-5</xm:f>
              </x14:cfvo>
            </x14:iconSet>
          </x14:cfRule>
          <xm:sqref>L27</xm:sqref>
        </x14:conditionalFormatting>
        <x14:conditionalFormatting xmlns:xm="http://schemas.microsoft.com/office/excel/2006/main">
          <x14:cfRule type="iconSet" priority="39" id="{252CCD78-E34D-43CA-825B-1CFD049074C7}">
            <x14:iconSet iconSet="3Triangles">
              <x14:cfvo type="percent">
                <xm:f>0</xm:f>
              </x14:cfvo>
              <x14:cfvo type="num">
                <xm:f>1.0000000000000001E-5</xm:f>
              </x14:cfvo>
              <x14:cfvo type="num">
                <xm:f>1.0000000000000001E-5</xm:f>
              </x14:cfvo>
            </x14:iconSet>
          </x14:cfRule>
          <xm:sqref>K28:K29</xm:sqref>
        </x14:conditionalFormatting>
        <x14:conditionalFormatting xmlns:xm="http://schemas.microsoft.com/office/excel/2006/main">
          <x14:cfRule type="iconSet" priority="38" id="{16F3C308-2077-4657-9CAF-547B5E2C5E64}">
            <x14:iconSet iconSet="3Triangles">
              <x14:cfvo type="percent">
                <xm:f>0</xm:f>
              </x14:cfvo>
              <x14:cfvo type="num">
                <xm:f>1.0000000000000001E-5</xm:f>
              </x14:cfvo>
              <x14:cfvo type="num">
                <xm:f>1.0000000000000001E-5</xm:f>
              </x14:cfvo>
            </x14:iconSet>
          </x14:cfRule>
          <xm:sqref>J28:J29</xm:sqref>
        </x14:conditionalFormatting>
        <x14:conditionalFormatting xmlns:xm="http://schemas.microsoft.com/office/excel/2006/main">
          <x14:cfRule type="iconSet" priority="37" id="{C7537C35-B0F0-4AFD-AB42-37D51350042A}">
            <x14:iconSet iconSet="3Triangles">
              <x14:cfvo type="percent">
                <xm:f>0</xm:f>
              </x14:cfvo>
              <x14:cfvo type="num">
                <xm:f>1.0000000000000001E-5</xm:f>
              </x14:cfvo>
              <x14:cfvo type="num">
                <xm:f>1.0000000000000001E-5</xm:f>
              </x14:cfvo>
            </x14:iconSet>
          </x14:cfRule>
          <xm:sqref>L28:L29</xm:sqref>
        </x14:conditionalFormatting>
        <x14:conditionalFormatting xmlns:xm="http://schemas.microsoft.com/office/excel/2006/main">
          <x14:cfRule type="iconSet" priority="36" id="{3D6C1988-78C9-4BA7-9B66-1C03DF7ACD8F}">
            <x14:iconSet iconSet="3Triangles">
              <x14:cfvo type="percent">
                <xm:f>0</xm:f>
              </x14:cfvo>
              <x14:cfvo type="num">
                <xm:f>1.0000000000000001E-5</xm:f>
              </x14:cfvo>
              <x14:cfvo type="num">
                <xm:f>1.0000000000000001E-5</xm:f>
              </x14:cfvo>
            </x14:iconSet>
          </x14:cfRule>
          <xm:sqref>K21</xm:sqref>
        </x14:conditionalFormatting>
        <x14:conditionalFormatting xmlns:xm="http://schemas.microsoft.com/office/excel/2006/main">
          <x14:cfRule type="iconSet" priority="35" id="{F2760987-D8F4-4A8E-BB08-9A2C0F3F7EA0}">
            <x14:iconSet iconSet="3Triangles">
              <x14:cfvo type="percent">
                <xm:f>0</xm:f>
              </x14:cfvo>
              <x14:cfvo type="num">
                <xm:f>1.0000000000000001E-5</xm:f>
              </x14:cfvo>
              <x14:cfvo type="num">
                <xm:f>1.0000000000000001E-5</xm:f>
              </x14:cfvo>
            </x14:iconSet>
          </x14:cfRule>
          <xm:sqref>J21</xm:sqref>
        </x14:conditionalFormatting>
        <x14:conditionalFormatting xmlns:xm="http://schemas.microsoft.com/office/excel/2006/main">
          <x14:cfRule type="iconSet" priority="34" id="{C930180B-9EBC-4220-BE9E-56305D053D10}">
            <x14:iconSet iconSet="3Triangles">
              <x14:cfvo type="percent">
                <xm:f>0</xm:f>
              </x14:cfvo>
              <x14:cfvo type="num">
                <xm:f>1.0000000000000001E-5</xm:f>
              </x14:cfvo>
              <x14:cfvo type="num">
                <xm:f>1.0000000000000001E-5</xm:f>
              </x14:cfvo>
            </x14:iconSet>
          </x14:cfRule>
          <xm:sqref>L21</xm:sqref>
        </x14:conditionalFormatting>
        <x14:conditionalFormatting xmlns:xm="http://schemas.microsoft.com/office/excel/2006/main">
          <x14:cfRule type="iconSet" priority="33" id="{D837CE47-7B2E-4CEB-B8BC-CF805D8D5702}">
            <x14:iconSet iconSet="3Triangles">
              <x14:cfvo type="percent">
                <xm:f>0</xm:f>
              </x14:cfvo>
              <x14:cfvo type="num">
                <xm:f>1.0000000000000001E-5</xm:f>
              </x14:cfvo>
              <x14:cfvo type="num">
                <xm:f>1.0000000000000001E-5</xm:f>
              </x14:cfvo>
            </x14:iconSet>
          </x14:cfRule>
          <xm:sqref>K22</xm:sqref>
        </x14:conditionalFormatting>
        <x14:conditionalFormatting xmlns:xm="http://schemas.microsoft.com/office/excel/2006/main">
          <x14:cfRule type="iconSet" priority="32" id="{79EC9D0A-0996-4883-9B73-321A523F75DB}">
            <x14:iconSet iconSet="3Triangles">
              <x14:cfvo type="percent">
                <xm:f>0</xm:f>
              </x14:cfvo>
              <x14:cfvo type="num">
                <xm:f>1.0000000000000001E-5</xm:f>
              </x14:cfvo>
              <x14:cfvo type="num">
                <xm:f>1.0000000000000001E-5</xm:f>
              </x14:cfvo>
            </x14:iconSet>
          </x14:cfRule>
          <xm:sqref>J22</xm:sqref>
        </x14:conditionalFormatting>
        <x14:conditionalFormatting xmlns:xm="http://schemas.microsoft.com/office/excel/2006/main">
          <x14:cfRule type="iconSet" priority="31" id="{81FCFE35-AF57-4033-930C-E861DE25E237}">
            <x14:iconSet iconSet="3Triangles">
              <x14:cfvo type="percent">
                <xm:f>0</xm:f>
              </x14:cfvo>
              <x14:cfvo type="num">
                <xm:f>1.0000000000000001E-5</xm:f>
              </x14:cfvo>
              <x14:cfvo type="num">
                <xm:f>1.0000000000000001E-5</xm:f>
              </x14:cfvo>
            </x14:iconSet>
          </x14:cfRule>
          <xm:sqref>L22</xm:sqref>
        </x14:conditionalFormatting>
        <x14:conditionalFormatting xmlns:xm="http://schemas.microsoft.com/office/excel/2006/main">
          <x14:cfRule type="iconSet" priority="30" id="{0E8920D2-3D4D-42CE-81DB-657345D37B6C}">
            <x14:iconSet iconSet="3Triangles">
              <x14:cfvo type="percent">
                <xm:f>0</xm:f>
              </x14:cfvo>
              <x14:cfvo type="num">
                <xm:f>1.0000000000000001E-5</xm:f>
              </x14:cfvo>
              <x14:cfvo type="num">
                <xm:f>1.0000000000000001E-5</xm:f>
              </x14:cfvo>
            </x14:iconSet>
          </x14:cfRule>
          <xm:sqref>K23</xm:sqref>
        </x14:conditionalFormatting>
        <x14:conditionalFormatting xmlns:xm="http://schemas.microsoft.com/office/excel/2006/main">
          <x14:cfRule type="iconSet" priority="29" id="{0FC04151-74F3-4923-B69E-D67BD5BECF5B}">
            <x14:iconSet iconSet="3Triangles">
              <x14:cfvo type="percent">
                <xm:f>0</xm:f>
              </x14:cfvo>
              <x14:cfvo type="num">
                <xm:f>1.0000000000000001E-5</xm:f>
              </x14:cfvo>
              <x14:cfvo type="num">
                <xm:f>1.0000000000000001E-5</xm:f>
              </x14:cfvo>
            </x14:iconSet>
          </x14:cfRule>
          <xm:sqref>J23</xm:sqref>
        </x14:conditionalFormatting>
        <x14:conditionalFormatting xmlns:xm="http://schemas.microsoft.com/office/excel/2006/main">
          <x14:cfRule type="iconSet" priority="28" id="{C8C61498-DD46-4D72-BA44-1B7BB4C7F954}">
            <x14:iconSet iconSet="3Triangles">
              <x14:cfvo type="percent">
                <xm:f>0</xm:f>
              </x14:cfvo>
              <x14:cfvo type="num">
                <xm:f>1.0000000000000001E-5</xm:f>
              </x14:cfvo>
              <x14:cfvo type="num">
                <xm:f>1.0000000000000001E-5</xm:f>
              </x14:cfvo>
            </x14:iconSet>
          </x14:cfRule>
          <xm:sqref>L23</xm:sqref>
        </x14:conditionalFormatting>
        <x14:conditionalFormatting xmlns:xm="http://schemas.microsoft.com/office/excel/2006/main">
          <x14:cfRule type="iconSet" priority="27" id="{A6CAB028-B8A1-4802-A5A9-6A5FAF282335}">
            <x14:iconSet iconSet="3Triangles">
              <x14:cfvo type="percent">
                <xm:f>0</xm:f>
              </x14:cfvo>
              <x14:cfvo type="num">
                <xm:f>1.0000000000000001E-5</xm:f>
              </x14:cfvo>
              <x14:cfvo type="num">
                <xm:f>1.0000000000000001E-5</xm:f>
              </x14:cfvo>
            </x14:iconSet>
          </x14:cfRule>
          <xm:sqref>K24</xm:sqref>
        </x14:conditionalFormatting>
        <x14:conditionalFormatting xmlns:xm="http://schemas.microsoft.com/office/excel/2006/main">
          <x14:cfRule type="iconSet" priority="26" id="{EF65D0D0-6844-4C1D-86DC-FF347618FF61}">
            <x14:iconSet iconSet="3Triangles">
              <x14:cfvo type="percent">
                <xm:f>0</xm:f>
              </x14:cfvo>
              <x14:cfvo type="num">
                <xm:f>1.0000000000000001E-5</xm:f>
              </x14:cfvo>
              <x14:cfvo type="num">
                <xm:f>1.0000000000000001E-5</xm:f>
              </x14:cfvo>
            </x14:iconSet>
          </x14:cfRule>
          <xm:sqref>J24</xm:sqref>
        </x14:conditionalFormatting>
        <x14:conditionalFormatting xmlns:xm="http://schemas.microsoft.com/office/excel/2006/main">
          <x14:cfRule type="iconSet" priority="25" id="{A9853DE7-10D2-40A9-94F6-F5B4A17C6D1F}">
            <x14:iconSet iconSet="3Triangles">
              <x14:cfvo type="percent">
                <xm:f>0</xm:f>
              </x14:cfvo>
              <x14:cfvo type="num">
                <xm:f>1.0000000000000001E-5</xm:f>
              </x14:cfvo>
              <x14:cfvo type="num">
                <xm:f>1.0000000000000001E-5</xm:f>
              </x14:cfvo>
            </x14:iconSet>
          </x14:cfRule>
          <xm:sqref>L24</xm:sqref>
        </x14:conditionalFormatting>
        <x14:conditionalFormatting xmlns:xm="http://schemas.microsoft.com/office/excel/2006/main">
          <x14:cfRule type="iconSet" priority="24" id="{0C276652-5E59-49DF-833C-60F5B46F6728}">
            <x14:iconSet iconSet="3Triangles">
              <x14:cfvo type="percent">
                <xm:f>0</xm:f>
              </x14:cfvo>
              <x14:cfvo type="num">
                <xm:f>1.0000000000000001E-5</xm:f>
              </x14:cfvo>
              <x14:cfvo type="num">
                <xm:f>1.0000000000000001E-5</xm:f>
              </x14:cfvo>
            </x14:iconSet>
          </x14:cfRule>
          <xm:sqref>K32</xm:sqref>
        </x14:conditionalFormatting>
        <x14:conditionalFormatting xmlns:xm="http://schemas.microsoft.com/office/excel/2006/main">
          <x14:cfRule type="iconSet" priority="23" id="{3323DCB8-260E-490D-8C37-75184E626758}">
            <x14:iconSet iconSet="3Triangles">
              <x14:cfvo type="percent">
                <xm:f>0</xm:f>
              </x14:cfvo>
              <x14:cfvo type="num">
                <xm:f>1.0000000000000001E-5</xm:f>
              </x14:cfvo>
              <x14:cfvo type="num">
                <xm:f>1.0000000000000001E-5</xm:f>
              </x14:cfvo>
            </x14:iconSet>
          </x14:cfRule>
          <xm:sqref>J32</xm:sqref>
        </x14:conditionalFormatting>
        <x14:conditionalFormatting xmlns:xm="http://schemas.microsoft.com/office/excel/2006/main">
          <x14:cfRule type="iconSet" priority="22" id="{0A1B0CE8-198C-4C75-9A9A-F18A462C0341}">
            <x14:iconSet iconSet="3Triangles">
              <x14:cfvo type="percent">
                <xm:f>0</xm:f>
              </x14:cfvo>
              <x14:cfvo type="num">
                <xm:f>1.0000000000000001E-5</xm:f>
              </x14:cfvo>
              <x14:cfvo type="num">
                <xm:f>1.0000000000000001E-5</xm:f>
              </x14:cfvo>
            </x14:iconSet>
          </x14:cfRule>
          <xm:sqref>L32</xm:sqref>
        </x14:conditionalFormatting>
        <x14:conditionalFormatting xmlns:xm="http://schemas.microsoft.com/office/excel/2006/main">
          <x14:cfRule type="iconSet" priority="21" id="{B91FB7DE-D60B-4F27-92C9-62D3C5711C36}">
            <x14:iconSet iconSet="3Triangles">
              <x14:cfvo type="percent">
                <xm:f>0</xm:f>
              </x14:cfvo>
              <x14:cfvo type="num">
                <xm:f>1.0000000000000001E-5</xm:f>
              </x14:cfvo>
              <x14:cfvo type="num">
                <xm:f>1.0000000000000001E-5</xm:f>
              </x14:cfvo>
            </x14:iconSet>
          </x14:cfRule>
          <xm:sqref>K33</xm:sqref>
        </x14:conditionalFormatting>
        <x14:conditionalFormatting xmlns:xm="http://schemas.microsoft.com/office/excel/2006/main">
          <x14:cfRule type="iconSet" priority="20" id="{AFE414F6-1497-4210-A93A-070C44BA641B}">
            <x14:iconSet iconSet="3Triangles">
              <x14:cfvo type="percent">
                <xm:f>0</xm:f>
              </x14:cfvo>
              <x14:cfvo type="num">
                <xm:f>1.0000000000000001E-5</xm:f>
              </x14:cfvo>
              <x14:cfvo type="num">
                <xm:f>1.0000000000000001E-5</xm:f>
              </x14:cfvo>
            </x14:iconSet>
          </x14:cfRule>
          <xm:sqref>J33</xm:sqref>
        </x14:conditionalFormatting>
        <x14:conditionalFormatting xmlns:xm="http://schemas.microsoft.com/office/excel/2006/main">
          <x14:cfRule type="iconSet" priority="19" id="{61B35EFF-31E8-43A1-82B6-DACE67CC8B29}">
            <x14:iconSet iconSet="3Triangles">
              <x14:cfvo type="percent">
                <xm:f>0</xm:f>
              </x14:cfvo>
              <x14:cfvo type="num">
                <xm:f>1.0000000000000001E-5</xm:f>
              </x14:cfvo>
              <x14:cfvo type="num">
                <xm:f>1.0000000000000001E-5</xm:f>
              </x14:cfvo>
            </x14:iconSet>
          </x14:cfRule>
          <xm:sqref>L33:L34</xm:sqref>
        </x14:conditionalFormatting>
        <x14:conditionalFormatting xmlns:xm="http://schemas.microsoft.com/office/excel/2006/main">
          <x14:cfRule type="iconSet" priority="18" id="{4F836FF0-C281-48AF-866F-488432358703}">
            <x14:iconSet iconSet="3Triangles">
              <x14:cfvo type="percent">
                <xm:f>0</xm:f>
              </x14:cfvo>
              <x14:cfvo type="num">
                <xm:f>1.0000000000000001E-5</xm:f>
              </x14:cfvo>
              <x14:cfvo type="num">
                <xm:f>1.0000000000000001E-5</xm:f>
              </x14:cfvo>
            </x14:iconSet>
          </x14:cfRule>
          <xm:sqref>K34</xm:sqref>
        </x14:conditionalFormatting>
        <x14:conditionalFormatting xmlns:xm="http://schemas.microsoft.com/office/excel/2006/main">
          <x14:cfRule type="iconSet" priority="17" id="{1D5D8A03-AD96-4DAA-91DC-A969E6BF16DD}">
            <x14:iconSet iconSet="3Triangles">
              <x14:cfvo type="percent">
                <xm:f>0</xm:f>
              </x14:cfvo>
              <x14:cfvo type="num">
                <xm:f>1.0000000000000001E-5</xm:f>
              </x14:cfvo>
              <x14:cfvo type="num">
                <xm:f>1.0000000000000001E-5</xm:f>
              </x14:cfvo>
            </x14:iconSet>
          </x14:cfRule>
          <xm:sqref>J34</xm:sqref>
        </x14:conditionalFormatting>
        <x14:conditionalFormatting xmlns:xm="http://schemas.microsoft.com/office/excel/2006/main">
          <x14:cfRule type="iconSet" priority="15" id="{70AE266A-B1B8-474B-AE8F-BF87D26E18BE}">
            <x14:iconSet iconSet="3Triangles">
              <x14:cfvo type="percent">
                <xm:f>0</xm:f>
              </x14:cfvo>
              <x14:cfvo type="num">
                <xm:f>1.0000000000000001E-5</xm:f>
              </x14:cfvo>
              <x14:cfvo type="num">
                <xm:f>1.0000000000000001E-5</xm:f>
              </x14:cfvo>
            </x14:iconSet>
          </x14:cfRule>
          <xm:sqref>K35</xm:sqref>
        </x14:conditionalFormatting>
        <x14:conditionalFormatting xmlns:xm="http://schemas.microsoft.com/office/excel/2006/main">
          <x14:cfRule type="iconSet" priority="14" id="{06DF711F-3D8E-4839-BA11-9352C3021CEB}">
            <x14:iconSet iconSet="3Triangles">
              <x14:cfvo type="percent">
                <xm:f>0</xm:f>
              </x14:cfvo>
              <x14:cfvo type="num">
                <xm:f>1.0000000000000001E-5</xm:f>
              </x14:cfvo>
              <x14:cfvo type="num">
                <xm:f>1.0000000000000001E-5</xm:f>
              </x14:cfvo>
            </x14:iconSet>
          </x14:cfRule>
          <xm:sqref>J35</xm:sqref>
        </x14:conditionalFormatting>
        <x14:conditionalFormatting xmlns:xm="http://schemas.microsoft.com/office/excel/2006/main">
          <x14:cfRule type="iconSet" priority="13" id="{59084A41-2DBE-4648-8C5C-47C47E29DE93}">
            <x14:iconSet iconSet="3Triangles">
              <x14:cfvo type="percent">
                <xm:f>0</xm:f>
              </x14:cfvo>
              <x14:cfvo type="num">
                <xm:f>1.0000000000000001E-5</xm:f>
              </x14:cfvo>
              <x14:cfvo type="num">
                <xm:f>1.0000000000000001E-5</xm:f>
              </x14:cfvo>
            </x14:iconSet>
          </x14:cfRule>
          <xm:sqref>L35</xm:sqref>
        </x14:conditionalFormatting>
        <x14:conditionalFormatting xmlns:xm="http://schemas.microsoft.com/office/excel/2006/main">
          <x14:cfRule type="iconSet" priority="12" id="{30A9ED96-666E-4DA9-93D0-479B5EACB390}">
            <x14:iconSet iconSet="3Triangles">
              <x14:cfvo type="percent">
                <xm:f>0</xm:f>
              </x14:cfvo>
              <x14:cfvo type="num">
                <xm:f>1.0000000000000001E-5</xm:f>
              </x14:cfvo>
              <x14:cfvo type="num">
                <xm:f>1.0000000000000001E-5</xm:f>
              </x14:cfvo>
            </x14:iconSet>
          </x14:cfRule>
          <xm:sqref>K13:K20</xm:sqref>
        </x14:conditionalFormatting>
        <x14:conditionalFormatting xmlns:xm="http://schemas.microsoft.com/office/excel/2006/main">
          <x14:cfRule type="iconSet" priority="11" id="{38770EA4-AE32-4155-B05E-AFDBFBBAA988}">
            <x14:iconSet iconSet="3Triangles">
              <x14:cfvo type="percent">
                <xm:f>0</xm:f>
              </x14:cfvo>
              <x14:cfvo type="num">
                <xm:f>1.0000000000000001E-5</xm:f>
              </x14:cfvo>
              <x14:cfvo type="num">
                <xm:f>1.0000000000000001E-5</xm:f>
              </x14:cfvo>
            </x14:iconSet>
          </x14:cfRule>
          <xm:sqref>J13:J20</xm:sqref>
        </x14:conditionalFormatting>
        <x14:conditionalFormatting xmlns:xm="http://schemas.microsoft.com/office/excel/2006/main">
          <x14:cfRule type="iconSet" priority="10" id="{76DAF10D-20E5-4156-8646-D7ABC8B205F9}">
            <x14:iconSet iconSet="3Triangles">
              <x14:cfvo type="percent">
                <xm:f>0</xm:f>
              </x14:cfvo>
              <x14:cfvo type="num">
                <xm:f>1.0000000000000001E-5</xm:f>
              </x14:cfvo>
              <x14:cfvo type="num">
                <xm:f>1.0000000000000001E-5</xm:f>
              </x14:cfvo>
            </x14:iconSet>
          </x14:cfRule>
          <xm:sqref>L13:L20</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8007E-4BF6-41CC-96D9-0557139DDBBC}">
  <sheetPr>
    <tabColor rgb="FF00B050"/>
  </sheetPr>
  <dimension ref="A1:R86"/>
  <sheetViews>
    <sheetView zoomScaleNormal="100" workbookViewId="0">
      <pane xSplit="1" ySplit="4" topLeftCell="B5" activePane="bottomRight" state="frozen"/>
      <selection pane="topRight"/>
      <selection pane="bottomLeft"/>
      <selection pane="bottomRight"/>
    </sheetView>
  </sheetViews>
  <sheetFormatPr defaultColWidth="8.81640625" defaultRowHeight="14.5" x14ac:dyDescent="0.35"/>
  <cols>
    <col min="1" max="1" width="40" style="20" customWidth="1"/>
    <col min="2" max="11" width="13.08984375" style="20" customWidth="1"/>
    <col min="12" max="12" width="11.81640625" style="20" customWidth="1"/>
    <col min="13" max="13" width="50.453125" style="20" customWidth="1"/>
    <col min="14" max="16384" width="8.81640625" style="20"/>
  </cols>
  <sheetData>
    <row r="1" spans="1:14" s="193" customFormat="1" x14ac:dyDescent="0.35">
      <c r="A1" s="19" t="s">
        <v>198</v>
      </c>
      <c r="B1" s="19"/>
    </row>
    <row r="2" spans="1:14" x14ac:dyDescent="0.35">
      <c r="A2" s="19"/>
      <c r="B2" s="19"/>
    </row>
    <row r="3" spans="1:14" x14ac:dyDescent="0.35">
      <c r="B3" s="795" t="s">
        <v>94</v>
      </c>
      <c r="C3" s="746"/>
      <c r="D3" s="746"/>
      <c r="E3" s="746"/>
      <c r="F3" s="746"/>
      <c r="G3" s="746"/>
      <c r="H3" s="746"/>
      <c r="I3" s="762" t="s">
        <v>245</v>
      </c>
      <c r="J3" s="753"/>
      <c r="K3" s="753"/>
    </row>
    <row r="4" spans="1:14" s="3" customFormat="1" ht="29" x14ac:dyDescent="0.35">
      <c r="A4" s="552" t="s">
        <v>72</v>
      </c>
      <c r="B4" s="307" t="s">
        <v>240</v>
      </c>
      <c r="C4" s="306" t="s">
        <v>241</v>
      </c>
      <c r="D4" s="307" t="s">
        <v>36</v>
      </c>
      <c r="E4" s="306" t="s">
        <v>37</v>
      </c>
      <c r="F4" s="306" t="s">
        <v>12</v>
      </c>
      <c r="G4" s="306" t="s">
        <v>13</v>
      </c>
      <c r="H4" s="306" t="s">
        <v>5</v>
      </c>
      <c r="I4" s="305" t="s">
        <v>211</v>
      </c>
      <c r="J4" s="306" t="s">
        <v>212</v>
      </c>
      <c r="K4" s="307" t="s">
        <v>292</v>
      </c>
      <c r="M4" s="34"/>
      <c r="N4" s="623"/>
    </row>
    <row r="5" spans="1:14" x14ac:dyDescent="0.35">
      <c r="A5" s="32" t="s">
        <v>7</v>
      </c>
      <c r="B5" s="706">
        <v>40</v>
      </c>
      <c r="C5" s="665">
        <v>80</v>
      </c>
      <c r="D5" s="665">
        <v>60</v>
      </c>
      <c r="E5" s="665">
        <v>110</v>
      </c>
      <c r="F5" s="665">
        <v>140</v>
      </c>
      <c r="G5" s="665">
        <v>110</v>
      </c>
      <c r="H5" s="666">
        <v>115</v>
      </c>
      <c r="I5" s="104">
        <v>4.5454545454545414</v>
      </c>
      <c r="J5" s="205">
        <v>-17.857142857142861</v>
      </c>
      <c r="K5" s="205">
        <v>91.666666666666671</v>
      </c>
      <c r="M5" s="54"/>
    </row>
    <row r="6" spans="1:14" x14ac:dyDescent="0.35">
      <c r="A6" s="34" t="s">
        <v>79</v>
      </c>
      <c r="B6" s="668">
        <v>50</v>
      </c>
      <c r="C6" s="668">
        <v>75</v>
      </c>
      <c r="D6" s="668">
        <v>155</v>
      </c>
      <c r="E6" s="668">
        <v>220</v>
      </c>
      <c r="F6" s="668">
        <v>150</v>
      </c>
      <c r="G6" s="707">
        <v>110</v>
      </c>
      <c r="H6" s="669">
        <v>100</v>
      </c>
      <c r="I6" s="108">
        <v>-9.0909090909090935</v>
      </c>
      <c r="J6" s="143">
        <v>-33.333333333333336</v>
      </c>
      <c r="K6" s="143">
        <v>-35.483870967741936</v>
      </c>
    </row>
    <row r="7" spans="1:14" x14ac:dyDescent="0.35">
      <c r="A7" s="32" t="s">
        <v>80</v>
      </c>
      <c r="B7" s="665">
        <v>105</v>
      </c>
      <c r="C7" s="665">
        <v>120</v>
      </c>
      <c r="D7" s="665">
        <v>90</v>
      </c>
      <c r="E7" s="665">
        <v>120</v>
      </c>
      <c r="F7" s="665">
        <v>100</v>
      </c>
      <c r="G7" s="665">
        <v>60</v>
      </c>
      <c r="H7" s="666">
        <v>70</v>
      </c>
      <c r="I7" s="104">
        <v>16.666666666666675</v>
      </c>
      <c r="J7" s="205">
        <v>-30.000000000000004</v>
      </c>
      <c r="K7" s="205">
        <v>-22.222222222222221</v>
      </c>
    </row>
    <row r="8" spans="1:14" s="3" customFormat="1" ht="29" x14ac:dyDescent="0.35">
      <c r="A8" s="390" t="s">
        <v>81</v>
      </c>
      <c r="B8" s="660">
        <v>195</v>
      </c>
      <c r="C8" s="660">
        <v>275</v>
      </c>
      <c r="D8" s="660">
        <v>305</v>
      </c>
      <c r="E8" s="660">
        <v>450</v>
      </c>
      <c r="F8" s="660">
        <v>390</v>
      </c>
      <c r="G8" s="708">
        <f>SUM(G5:G7)</f>
        <v>280</v>
      </c>
      <c r="H8" s="590">
        <f>SUM(H5:H7)</f>
        <v>285</v>
      </c>
      <c r="I8" s="627">
        <v>1.7857142857142794</v>
      </c>
      <c r="J8" s="322">
        <v>-26.923076923076927</v>
      </c>
      <c r="K8" s="322">
        <v>-6.5573770491803245</v>
      </c>
    </row>
    <row r="9" spans="1:14" x14ac:dyDescent="0.35">
      <c r="A9" s="470" t="s">
        <v>73</v>
      </c>
      <c r="B9" s="625">
        <v>4850</v>
      </c>
      <c r="C9" s="625">
        <v>4925</v>
      </c>
      <c r="D9" s="625">
        <v>4985</v>
      </c>
      <c r="E9" s="625">
        <v>6420</v>
      </c>
      <c r="F9" s="625">
        <v>5175</v>
      </c>
      <c r="G9" s="625">
        <v>4160</v>
      </c>
      <c r="H9" s="625">
        <v>3870</v>
      </c>
      <c r="I9" s="106">
        <v>-6.9711538461538431</v>
      </c>
      <c r="J9" s="267">
        <v>-25.217391304347824</v>
      </c>
      <c r="K9" s="267">
        <v>-22.367101303911742</v>
      </c>
    </row>
    <row r="10" spans="1:14" x14ac:dyDescent="0.35">
      <c r="A10" s="80" t="s">
        <v>293</v>
      </c>
      <c r="B10" s="190">
        <v>4.0206185567010312E-2</v>
      </c>
      <c r="C10" s="190">
        <v>5.5837563451776651E-2</v>
      </c>
      <c r="D10" s="190">
        <v>6.1183550651955868E-2</v>
      </c>
      <c r="E10" s="190">
        <v>7.0093457943925228E-2</v>
      </c>
      <c r="F10" s="190">
        <v>7.5362318840579715E-2</v>
      </c>
      <c r="G10" s="190">
        <f>G8/G9</f>
        <v>6.7307692307692304E-2</v>
      </c>
      <c r="H10" s="626">
        <f>H8/H9</f>
        <v>7.3643410852713184E-2</v>
      </c>
      <c r="I10" s="108">
        <v>9.413067552602449</v>
      </c>
      <c r="J10" s="143">
        <v>-2.2808586762075089</v>
      </c>
      <c r="K10" s="143">
        <v>20.36472232812303</v>
      </c>
    </row>
    <row r="11" spans="1:14" x14ac:dyDescent="0.35">
      <c r="A11" s="34"/>
      <c r="B11" s="624"/>
      <c r="C11" s="35"/>
      <c r="D11" s="35"/>
      <c r="E11" s="35"/>
      <c r="F11" s="35"/>
      <c r="G11" s="36"/>
      <c r="H11" s="36"/>
      <c r="I11" s="37"/>
      <c r="J11" s="37"/>
      <c r="K11" s="37"/>
    </row>
    <row r="12" spans="1:14" x14ac:dyDescent="0.35">
      <c r="A12" s="34"/>
    </row>
    <row r="13" spans="1:14" x14ac:dyDescent="0.35">
      <c r="A13" s="44" t="s">
        <v>173</v>
      </c>
      <c r="B13" s="63"/>
    </row>
    <row r="14" spans="1:14" x14ac:dyDescent="0.35">
      <c r="A14" s="64" t="s">
        <v>83</v>
      </c>
      <c r="B14" s="63"/>
      <c r="C14" s="35"/>
      <c r="D14" s="35"/>
      <c r="E14" s="35"/>
      <c r="F14" s="35"/>
      <c r="G14" s="35"/>
      <c r="H14" s="35"/>
      <c r="I14" s="65"/>
      <c r="J14" s="66"/>
      <c r="K14" s="67"/>
      <c r="L14" s="67"/>
    </row>
    <row r="15" spans="1:14" x14ac:dyDescent="0.35">
      <c r="A15" s="44" t="s">
        <v>84</v>
      </c>
      <c r="B15" s="68"/>
      <c r="C15" s="69"/>
      <c r="D15" s="35"/>
      <c r="E15" s="35"/>
      <c r="F15" s="35"/>
      <c r="G15" s="35"/>
      <c r="H15" s="35"/>
      <c r="I15" s="70"/>
      <c r="J15" s="71"/>
    </row>
    <row r="16" spans="1:14" x14ac:dyDescent="0.35">
      <c r="A16" s="72"/>
    </row>
    <row r="17" spans="1:13" x14ac:dyDescent="0.35">
      <c r="A17" s="23"/>
      <c r="B17" s="73"/>
      <c r="C17" s="35"/>
      <c r="D17" s="35"/>
      <c r="E17" s="35"/>
      <c r="F17" s="35"/>
      <c r="G17" s="35"/>
      <c r="H17" s="35"/>
      <c r="I17" s="74"/>
      <c r="J17" s="75"/>
    </row>
    <row r="18" spans="1:13" x14ac:dyDescent="0.35">
      <c r="A18" s="2" t="s">
        <v>221</v>
      </c>
      <c r="B18" s="73"/>
      <c r="C18" s="35"/>
      <c r="D18" s="35"/>
      <c r="E18" s="35"/>
      <c r="F18" s="35"/>
      <c r="G18" s="35"/>
      <c r="H18" s="35"/>
      <c r="I18" s="65"/>
      <c r="J18" s="66"/>
      <c r="K18" s="67"/>
      <c r="L18" s="67"/>
    </row>
    <row r="19" spans="1:13" x14ac:dyDescent="0.35">
      <c r="A19" s="76"/>
      <c r="B19" s="73"/>
      <c r="C19" s="35"/>
      <c r="D19" s="35"/>
      <c r="E19" s="35"/>
      <c r="F19" s="35"/>
      <c r="G19" s="35"/>
      <c r="H19" s="35"/>
      <c r="I19" s="74"/>
      <c r="J19" s="75"/>
      <c r="K19" s="67"/>
      <c r="L19" s="67"/>
    </row>
    <row r="21" spans="1:13" x14ac:dyDescent="0.35">
      <c r="B21" s="63"/>
      <c r="C21" s="35"/>
      <c r="D21" s="35"/>
      <c r="E21" s="35"/>
      <c r="F21" s="35"/>
      <c r="G21" s="35"/>
      <c r="H21" s="35"/>
      <c r="I21" s="35"/>
      <c r="J21" s="36"/>
      <c r="K21" s="77"/>
      <c r="L21" s="77"/>
    </row>
    <row r="22" spans="1:13" x14ac:dyDescent="0.35">
      <c r="B22" s="63"/>
      <c r="C22" s="35"/>
      <c r="D22" s="35"/>
      <c r="E22" s="35"/>
      <c r="F22" s="35"/>
      <c r="G22" s="35"/>
      <c r="H22" s="35"/>
      <c r="I22" s="35"/>
      <c r="J22" s="36"/>
      <c r="K22" s="77"/>
      <c r="L22" s="77"/>
    </row>
    <row r="23" spans="1:13" x14ac:dyDescent="0.35">
      <c r="B23" s="68"/>
      <c r="C23" s="35"/>
      <c r="D23" s="35"/>
      <c r="E23" s="35"/>
      <c r="F23" s="35"/>
      <c r="G23" s="35"/>
      <c r="H23" s="35"/>
      <c r="I23" s="35"/>
      <c r="J23" s="36"/>
      <c r="K23" s="77"/>
      <c r="L23" s="77"/>
    </row>
    <row r="25" spans="1:13" x14ac:dyDescent="0.35">
      <c r="B25" s="39"/>
      <c r="C25" s="40"/>
      <c r="D25" s="40"/>
      <c r="E25" s="40"/>
      <c r="F25" s="40"/>
      <c r="G25" s="40"/>
      <c r="H25" s="40"/>
      <c r="I25" s="40"/>
      <c r="J25" s="40"/>
      <c r="K25" s="41"/>
      <c r="L25" s="41"/>
    </row>
    <row r="26" spans="1:13" x14ac:dyDescent="0.35">
      <c r="A26" s="19"/>
      <c r="B26" s="19"/>
      <c r="C26" s="19"/>
      <c r="D26" s="19"/>
      <c r="E26" s="19"/>
      <c r="F26" s="19"/>
      <c r="G26" s="19"/>
      <c r="H26" s="19"/>
      <c r="I26" s="19"/>
      <c r="J26" s="19"/>
      <c r="K26" s="27"/>
      <c r="L26" s="27"/>
    </row>
    <row r="27" spans="1:13" x14ac:dyDescent="0.35">
      <c r="A27" s="19"/>
      <c r="B27" s="19"/>
      <c r="C27" s="19"/>
      <c r="D27" s="19"/>
      <c r="E27" s="19"/>
      <c r="F27" s="19"/>
      <c r="G27" s="19"/>
      <c r="H27" s="19"/>
      <c r="I27" s="19"/>
      <c r="J27" s="19"/>
      <c r="K27" s="27"/>
      <c r="L27" s="27"/>
      <c r="M27" s="54"/>
    </row>
    <row r="28" spans="1:13" x14ac:dyDescent="0.35">
      <c r="A28" s="19"/>
      <c r="M28" s="54"/>
    </row>
    <row r="29" spans="1:13" x14ac:dyDescent="0.35">
      <c r="M29" s="54"/>
    </row>
    <row r="30" spans="1:13" x14ac:dyDescent="0.35">
      <c r="M30" s="166"/>
    </row>
    <row r="31" spans="1:13" x14ac:dyDescent="0.35">
      <c r="M31" s="119"/>
    </row>
    <row r="32" spans="1:13" x14ac:dyDescent="0.35">
      <c r="M32" s="119"/>
    </row>
    <row r="33" spans="1:18" x14ac:dyDescent="0.35">
      <c r="M33" s="119"/>
    </row>
    <row r="35" spans="1:18" x14ac:dyDescent="0.35">
      <c r="M35" s="176"/>
    </row>
    <row r="36" spans="1:18" x14ac:dyDescent="0.35">
      <c r="E36" s="793"/>
      <c r="F36" s="794"/>
      <c r="G36" s="78"/>
      <c r="H36" s="78"/>
      <c r="I36" s="793"/>
      <c r="J36" s="784"/>
      <c r="K36" s="794"/>
      <c r="L36" s="793"/>
      <c r="M36" s="784"/>
      <c r="N36" s="794"/>
      <c r="O36" s="793"/>
      <c r="P36" s="794"/>
      <c r="Q36" s="47"/>
      <c r="R36" s="47"/>
    </row>
    <row r="37" spans="1:18" x14ac:dyDescent="0.35">
      <c r="E37" s="46"/>
      <c r="F37" s="47"/>
      <c r="G37" s="47"/>
      <c r="H37" s="47"/>
      <c r="I37" s="47"/>
      <c r="J37" s="47"/>
      <c r="K37" s="47"/>
      <c r="L37" s="47"/>
      <c r="M37" s="260"/>
      <c r="N37" s="46"/>
      <c r="O37" s="47"/>
      <c r="P37" s="47"/>
    </row>
    <row r="38" spans="1:18" x14ac:dyDescent="0.35">
      <c r="A38" s="76"/>
      <c r="B38" s="76"/>
      <c r="C38" s="35"/>
      <c r="D38" s="48"/>
      <c r="E38" s="35"/>
      <c r="F38" s="48"/>
      <c r="G38" s="48"/>
      <c r="H38" s="48"/>
      <c r="I38" s="35"/>
      <c r="J38" s="35"/>
      <c r="K38" s="48"/>
      <c r="L38" s="35"/>
      <c r="M38" s="260"/>
      <c r="N38" s="48"/>
      <c r="O38" s="35"/>
      <c r="P38" s="48"/>
      <c r="Q38" s="48"/>
      <c r="R38" s="48"/>
    </row>
    <row r="39" spans="1:18" x14ac:dyDescent="0.35">
      <c r="A39" s="34"/>
      <c r="B39" s="34"/>
      <c r="C39" s="35"/>
      <c r="D39" s="48"/>
      <c r="E39" s="35"/>
      <c r="F39" s="48"/>
      <c r="G39" s="48"/>
      <c r="H39" s="48"/>
      <c r="I39" s="35"/>
      <c r="J39" s="35"/>
      <c r="K39" s="48"/>
      <c r="L39" s="35"/>
      <c r="M39" s="260"/>
      <c r="N39" s="48"/>
      <c r="O39" s="35"/>
      <c r="P39" s="48"/>
      <c r="Q39" s="37"/>
      <c r="R39" s="37"/>
    </row>
    <row r="40" spans="1:18" x14ac:dyDescent="0.35">
      <c r="A40" s="76"/>
      <c r="B40" s="76"/>
      <c r="C40" s="35"/>
      <c r="D40" s="48"/>
      <c r="E40" s="35"/>
      <c r="F40" s="48"/>
      <c r="G40" s="48"/>
      <c r="H40" s="48"/>
      <c r="I40" s="35"/>
      <c r="J40" s="35"/>
      <c r="K40" s="48"/>
      <c r="L40" s="35"/>
      <c r="M40" s="243"/>
      <c r="N40" s="48"/>
      <c r="O40" s="35"/>
      <c r="P40" s="48"/>
      <c r="Q40" s="48"/>
      <c r="R40" s="48"/>
    </row>
    <row r="41" spans="1:18" x14ac:dyDescent="0.35">
      <c r="A41" s="49"/>
      <c r="B41" s="49"/>
      <c r="C41" s="40"/>
      <c r="D41" s="40"/>
      <c r="E41" s="40"/>
      <c r="F41" s="40"/>
      <c r="G41" s="40"/>
      <c r="H41" s="40"/>
      <c r="I41" s="40"/>
      <c r="J41" s="40"/>
      <c r="K41" s="40"/>
      <c r="L41" s="40"/>
      <c r="M41" s="243"/>
      <c r="N41" s="40"/>
      <c r="O41" s="40"/>
      <c r="P41" s="40"/>
      <c r="Q41" s="50"/>
      <c r="R41" s="50"/>
    </row>
    <row r="42" spans="1:18" x14ac:dyDescent="0.35">
      <c r="A42" s="79"/>
      <c r="B42" s="79"/>
      <c r="C42" s="48"/>
      <c r="D42" s="48"/>
      <c r="E42" s="48"/>
      <c r="F42" s="48"/>
      <c r="G42" s="48"/>
      <c r="H42" s="48"/>
      <c r="I42" s="48"/>
      <c r="J42" s="48"/>
      <c r="K42" s="48"/>
      <c r="L42" s="48"/>
      <c r="M42" s="243"/>
      <c r="N42" s="48"/>
      <c r="O42" s="48"/>
      <c r="P42" s="48"/>
      <c r="Q42" s="48"/>
      <c r="R42" s="48"/>
    </row>
    <row r="43" spans="1:18" x14ac:dyDescent="0.35">
      <c r="A43" s="39"/>
      <c r="B43" s="39"/>
      <c r="C43" s="35"/>
      <c r="D43" s="48"/>
      <c r="E43" s="35"/>
      <c r="F43" s="48"/>
      <c r="G43" s="48"/>
      <c r="H43" s="48"/>
      <c r="I43" s="35"/>
      <c r="J43" s="35"/>
      <c r="K43" s="48"/>
      <c r="L43" s="35"/>
      <c r="M43" s="243"/>
      <c r="N43" s="48"/>
      <c r="O43" s="35"/>
      <c r="P43" s="48"/>
      <c r="Q43" s="41"/>
      <c r="R43" s="41"/>
    </row>
    <row r="44" spans="1:18" x14ac:dyDescent="0.35">
      <c r="A44" s="76"/>
      <c r="B44" s="76"/>
      <c r="C44" s="35"/>
      <c r="D44" s="35"/>
      <c r="E44" s="35"/>
      <c r="F44" s="35"/>
      <c r="G44" s="35"/>
      <c r="H44" s="35"/>
      <c r="I44" s="35"/>
      <c r="J44" s="36"/>
      <c r="K44" s="37"/>
      <c r="L44" s="37"/>
      <c r="M44" s="260"/>
    </row>
    <row r="45" spans="1:18" x14ac:dyDescent="0.35">
      <c r="A45" s="38"/>
      <c r="B45" s="38"/>
      <c r="C45" s="48"/>
      <c r="D45" s="48"/>
      <c r="E45" s="48"/>
      <c r="F45" s="48"/>
      <c r="G45" s="48"/>
      <c r="H45" s="48"/>
      <c r="I45" s="56"/>
      <c r="J45" s="56"/>
      <c r="K45" s="56"/>
      <c r="L45" s="56"/>
      <c r="M45" s="260"/>
    </row>
    <row r="46" spans="1:18" x14ac:dyDescent="0.35">
      <c r="A46" s="80"/>
      <c r="B46" s="80"/>
      <c r="C46" s="40"/>
      <c r="D46" s="40"/>
      <c r="E46" s="40"/>
      <c r="F46" s="40"/>
      <c r="G46" s="40"/>
      <c r="H46" s="40"/>
      <c r="I46" s="40"/>
      <c r="J46" s="40"/>
      <c r="K46" s="41"/>
      <c r="L46" s="41"/>
      <c r="M46" s="260"/>
    </row>
    <row r="47" spans="1:18" x14ac:dyDescent="0.35">
      <c r="A47" s="39"/>
      <c r="B47" s="81"/>
      <c r="M47" s="260"/>
    </row>
    <row r="48" spans="1:18" x14ac:dyDescent="0.35">
      <c r="M48" s="248"/>
    </row>
    <row r="49" spans="1:13" x14ac:dyDescent="0.35">
      <c r="M49" s="248"/>
    </row>
    <row r="50" spans="1:13" x14ac:dyDescent="0.35">
      <c r="M50" s="248"/>
    </row>
    <row r="51" spans="1:13" x14ac:dyDescent="0.35">
      <c r="M51" s="248"/>
    </row>
    <row r="52" spans="1:13" x14ac:dyDescent="0.35">
      <c r="B52" s="82"/>
      <c r="M52" s="264"/>
    </row>
    <row r="53" spans="1:13" x14ac:dyDescent="0.35">
      <c r="B53" s="83"/>
      <c r="M53" s="264"/>
    </row>
    <row r="54" spans="1:13" x14ac:dyDescent="0.35">
      <c r="B54" s="82"/>
      <c r="M54" s="264"/>
    </row>
    <row r="55" spans="1:13" x14ac:dyDescent="0.35">
      <c r="M55" s="264"/>
    </row>
    <row r="56" spans="1:13" x14ac:dyDescent="0.35">
      <c r="M56" s="119"/>
    </row>
    <row r="57" spans="1:13" x14ac:dyDescent="0.35">
      <c r="M57" s="119"/>
    </row>
    <row r="58" spans="1:13" x14ac:dyDescent="0.35">
      <c r="A58" s="19"/>
      <c r="B58" s="19"/>
      <c r="M58" s="119"/>
    </row>
    <row r="59" spans="1:13" x14ac:dyDescent="0.35">
      <c r="B59" s="63"/>
      <c r="M59" s="119"/>
    </row>
    <row r="60" spans="1:13" x14ac:dyDescent="0.35">
      <c r="B60" s="63"/>
      <c r="M60" s="119"/>
    </row>
    <row r="61" spans="1:13" x14ac:dyDescent="0.35">
      <c r="A61" s="84"/>
      <c r="B61" s="68"/>
      <c r="C61" s="793"/>
      <c r="D61" s="794"/>
      <c r="M61" s="119"/>
    </row>
    <row r="62" spans="1:13" x14ac:dyDescent="0.35">
      <c r="A62" s="45"/>
      <c r="B62" s="85"/>
      <c r="C62" s="46"/>
      <c r="D62" s="47"/>
      <c r="M62" s="119"/>
    </row>
    <row r="63" spans="1:13" x14ac:dyDescent="0.35">
      <c r="M63" s="119"/>
    </row>
    <row r="64" spans="1:13" x14ac:dyDescent="0.35">
      <c r="M64" s="119"/>
    </row>
    <row r="65" spans="13:13" x14ac:dyDescent="0.35">
      <c r="M65" s="119"/>
    </row>
    <row r="66" spans="13:13" x14ac:dyDescent="0.35">
      <c r="M66" s="119"/>
    </row>
    <row r="67" spans="13:13" x14ac:dyDescent="0.35">
      <c r="M67" s="119"/>
    </row>
    <row r="68" spans="13:13" x14ac:dyDescent="0.35">
      <c r="M68" s="119"/>
    </row>
    <row r="69" spans="13:13" x14ac:dyDescent="0.35">
      <c r="M69" s="119"/>
    </row>
    <row r="70" spans="13:13" x14ac:dyDescent="0.35">
      <c r="M70" s="119"/>
    </row>
    <row r="71" spans="13:13" x14ac:dyDescent="0.35">
      <c r="M71" s="119"/>
    </row>
    <row r="72" spans="13:13" x14ac:dyDescent="0.35">
      <c r="M72" s="119"/>
    </row>
    <row r="73" spans="13:13" x14ac:dyDescent="0.35">
      <c r="M73" s="119"/>
    </row>
    <row r="74" spans="13:13" x14ac:dyDescent="0.35">
      <c r="M74" s="119"/>
    </row>
    <row r="75" spans="13:13" x14ac:dyDescent="0.35">
      <c r="M75" s="119"/>
    </row>
    <row r="76" spans="13:13" x14ac:dyDescent="0.35">
      <c r="M76" s="119"/>
    </row>
    <row r="77" spans="13:13" x14ac:dyDescent="0.35">
      <c r="M77" s="119"/>
    </row>
    <row r="78" spans="13:13" x14ac:dyDescent="0.35">
      <c r="M78" s="119"/>
    </row>
    <row r="79" spans="13:13" x14ac:dyDescent="0.35">
      <c r="M79" s="119"/>
    </row>
    <row r="80" spans="13:13" x14ac:dyDescent="0.35">
      <c r="M80" s="119"/>
    </row>
    <row r="81" spans="13:13" x14ac:dyDescent="0.35">
      <c r="M81" s="119"/>
    </row>
    <row r="82" spans="13:13" x14ac:dyDescent="0.35">
      <c r="M82" s="119"/>
    </row>
    <row r="83" spans="13:13" x14ac:dyDescent="0.35">
      <c r="M83" s="119"/>
    </row>
    <row r="84" spans="13:13" x14ac:dyDescent="0.35">
      <c r="M84" s="119"/>
    </row>
    <row r="85" spans="13:13" x14ac:dyDescent="0.35">
      <c r="M85" s="119"/>
    </row>
    <row r="86" spans="13:13" x14ac:dyDescent="0.35">
      <c r="M86" s="119"/>
    </row>
  </sheetData>
  <mergeCells count="7">
    <mergeCell ref="O36:P36"/>
    <mergeCell ref="C61:D61"/>
    <mergeCell ref="B3:H3"/>
    <mergeCell ref="I3:K3"/>
    <mergeCell ref="E36:F36"/>
    <mergeCell ref="I36:K36"/>
    <mergeCell ref="L36:N36"/>
  </mergeCells>
  <hyperlinks>
    <hyperlink ref="A18" location="Contents!A1" display="Back to index" xr:uid="{4FFC4D7F-6ED1-45DA-8C66-0749F6258FAD}"/>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18" id="{8C079304-3B54-45D6-BB06-0C27DDBB65AA}">
            <x14:iconSet iconSet="3Triangles">
              <x14:cfvo type="percent">
                <xm:f>0</xm:f>
              </x14:cfvo>
              <x14:cfvo type="num">
                <xm:f>1.0000000000000001E-5</xm:f>
              </x14:cfvo>
              <x14:cfvo type="num">
                <xm:f>1.0000000000000001E-5</xm:f>
              </x14:cfvo>
            </x14:iconSet>
          </x14:cfRule>
          <xm:sqref>J5</xm:sqref>
        </x14:conditionalFormatting>
        <x14:conditionalFormatting xmlns:xm="http://schemas.microsoft.com/office/excel/2006/main">
          <x14:cfRule type="iconSet" priority="17" id="{EA48918D-44D7-4F04-A19F-082A38C995DC}">
            <x14:iconSet iconSet="3Triangles">
              <x14:cfvo type="percent">
                <xm:f>0</xm:f>
              </x14:cfvo>
              <x14:cfvo type="num">
                <xm:f>1.0000000000000001E-5</xm:f>
              </x14:cfvo>
              <x14:cfvo type="num">
                <xm:f>1.0000000000000001E-5</xm:f>
              </x14:cfvo>
            </x14:iconSet>
          </x14:cfRule>
          <xm:sqref>J6</xm:sqref>
        </x14:conditionalFormatting>
        <x14:conditionalFormatting xmlns:xm="http://schemas.microsoft.com/office/excel/2006/main">
          <x14:cfRule type="iconSet" priority="16" id="{7EDE2011-F74B-4CEF-B457-70BBC6EF8A97}">
            <x14:iconSet iconSet="3Triangles">
              <x14:cfvo type="percent">
                <xm:f>0</xm:f>
              </x14:cfvo>
              <x14:cfvo type="num">
                <xm:f>1.0000000000000001E-5</xm:f>
              </x14:cfvo>
              <x14:cfvo type="num">
                <xm:f>1.0000000000000001E-5</xm:f>
              </x14:cfvo>
            </x14:iconSet>
          </x14:cfRule>
          <xm:sqref>J7</xm:sqref>
        </x14:conditionalFormatting>
        <x14:conditionalFormatting xmlns:xm="http://schemas.microsoft.com/office/excel/2006/main">
          <x14:cfRule type="iconSet" priority="15" id="{23894F81-BF71-4032-ADE9-CA081FA17923}">
            <x14:iconSet iconSet="3Triangles">
              <x14:cfvo type="percent">
                <xm:f>0</xm:f>
              </x14:cfvo>
              <x14:cfvo type="num">
                <xm:f>1.0000000000000001E-5</xm:f>
              </x14:cfvo>
              <x14:cfvo type="num">
                <xm:f>1.0000000000000001E-5</xm:f>
              </x14:cfvo>
            </x14:iconSet>
          </x14:cfRule>
          <xm:sqref>J8</xm:sqref>
        </x14:conditionalFormatting>
        <x14:conditionalFormatting xmlns:xm="http://schemas.microsoft.com/office/excel/2006/main">
          <x14:cfRule type="iconSet" priority="14" id="{B773E966-8ECC-4F41-A4FE-7BB4A636C2E3}">
            <x14:iconSet iconSet="3Triangles">
              <x14:cfvo type="percent">
                <xm:f>0</xm:f>
              </x14:cfvo>
              <x14:cfvo type="num">
                <xm:f>1.0000000000000001E-5</xm:f>
              </x14:cfvo>
              <x14:cfvo type="num">
                <xm:f>1.0000000000000001E-5</xm:f>
              </x14:cfvo>
            </x14:iconSet>
          </x14:cfRule>
          <xm:sqref>I5</xm:sqref>
        </x14:conditionalFormatting>
        <x14:conditionalFormatting xmlns:xm="http://schemas.microsoft.com/office/excel/2006/main">
          <x14:cfRule type="iconSet" priority="13" id="{F3A8159E-AAE4-44A7-9375-376D5CFCA2DC}">
            <x14:iconSet iconSet="3Triangles">
              <x14:cfvo type="percent">
                <xm:f>0</xm:f>
              </x14:cfvo>
              <x14:cfvo type="num">
                <xm:f>1.0000000000000001E-5</xm:f>
              </x14:cfvo>
              <x14:cfvo type="num">
                <xm:f>1.0000000000000001E-5</xm:f>
              </x14:cfvo>
            </x14:iconSet>
          </x14:cfRule>
          <xm:sqref>I6</xm:sqref>
        </x14:conditionalFormatting>
        <x14:conditionalFormatting xmlns:xm="http://schemas.microsoft.com/office/excel/2006/main">
          <x14:cfRule type="iconSet" priority="12" id="{73E817CF-6319-407A-B8C0-66BC8BB8C6AF}">
            <x14:iconSet iconSet="3Triangles">
              <x14:cfvo type="percent">
                <xm:f>0</xm:f>
              </x14:cfvo>
              <x14:cfvo type="num">
                <xm:f>1.0000000000000001E-5</xm:f>
              </x14:cfvo>
              <x14:cfvo type="num">
                <xm:f>1.0000000000000001E-5</xm:f>
              </x14:cfvo>
            </x14:iconSet>
          </x14:cfRule>
          <xm:sqref>I7</xm:sqref>
        </x14:conditionalFormatting>
        <x14:conditionalFormatting xmlns:xm="http://schemas.microsoft.com/office/excel/2006/main">
          <x14:cfRule type="iconSet" priority="11" id="{1810D1F1-00EE-4113-9AB6-CDB7F635AFDC}">
            <x14:iconSet iconSet="3Triangles">
              <x14:cfvo type="percent">
                <xm:f>0</xm:f>
              </x14:cfvo>
              <x14:cfvo type="num">
                <xm:f>1.0000000000000001E-5</xm:f>
              </x14:cfvo>
              <x14:cfvo type="num">
                <xm:f>1.0000000000000001E-5</xm:f>
              </x14:cfvo>
            </x14:iconSet>
          </x14:cfRule>
          <xm:sqref>I8</xm:sqref>
        </x14:conditionalFormatting>
        <x14:conditionalFormatting xmlns:xm="http://schemas.microsoft.com/office/excel/2006/main">
          <x14:cfRule type="iconSet" priority="10" id="{E34A79AA-CB5C-457E-97D5-099CA91D89A2}">
            <x14:iconSet iconSet="3Triangles">
              <x14:cfvo type="percent">
                <xm:f>0</xm:f>
              </x14:cfvo>
              <x14:cfvo type="num">
                <xm:f>1.0000000000000001E-5</xm:f>
              </x14:cfvo>
              <x14:cfvo type="num">
                <xm:f>1.0000000000000001E-5</xm:f>
              </x14:cfvo>
            </x14:iconSet>
          </x14:cfRule>
          <xm:sqref>K5</xm:sqref>
        </x14:conditionalFormatting>
        <x14:conditionalFormatting xmlns:xm="http://schemas.microsoft.com/office/excel/2006/main">
          <x14:cfRule type="iconSet" priority="9" id="{1B6BA05B-6616-4B18-BE61-4BBE2CD79209}">
            <x14:iconSet iconSet="3Triangles">
              <x14:cfvo type="percent">
                <xm:f>0</xm:f>
              </x14:cfvo>
              <x14:cfvo type="num">
                <xm:f>1.0000000000000001E-5</xm:f>
              </x14:cfvo>
              <x14:cfvo type="num">
                <xm:f>1.0000000000000001E-5</xm:f>
              </x14:cfvo>
            </x14:iconSet>
          </x14:cfRule>
          <xm:sqref>K6</xm:sqref>
        </x14:conditionalFormatting>
        <x14:conditionalFormatting xmlns:xm="http://schemas.microsoft.com/office/excel/2006/main">
          <x14:cfRule type="iconSet" priority="8" id="{E28A4860-7785-46DD-920C-D277D060FB8D}">
            <x14:iconSet iconSet="3Triangles">
              <x14:cfvo type="percent">
                <xm:f>0</xm:f>
              </x14:cfvo>
              <x14:cfvo type="num">
                <xm:f>1.0000000000000001E-5</xm:f>
              </x14:cfvo>
              <x14:cfvo type="num">
                <xm:f>1.0000000000000001E-5</xm:f>
              </x14:cfvo>
            </x14:iconSet>
          </x14:cfRule>
          <xm:sqref>K7</xm:sqref>
        </x14:conditionalFormatting>
        <x14:conditionalFormatting xmlns:xm="http://schemas.microsoft.com/office/excel/2006/main">
          <x14:cfRule type="iconSet" priority="7" id="{6F792CD0-5002-46BF-A3F3-DC60480B0F94}">
            <x14:iconSet iconSet="3Triangles">
              <x14:cfvo type="percent">
                <xm:f>0</xm:f>
              </x14:cfvo>
              <x14:cfvo type="num">
                <xm:f>1.0000000000000001E-5</xm:f>
              </x14:cfvo>
              <x14:cfvo type="num">
                <xm:f>1.0000000000000001E-5</xm:f>
              </x14:cfvo>
            </x14:iconSet>
          </x14:cfRule>
          <xm:sqref>K8</xm:sqref>
        </x14:conditionalFormatting>
        <x14:conditionalFormatting xmlns:xm="http://schemas.microsoft.com/office/excel/2006/main">
          <x14:cfRule type="iconSet" priority="6" id="{42CDDE4F-5ED1-4A8E-A137-5232F2FFEB93}">
            <x14:iconSet iconSet="3Triangles">
              <x14:cfvo type="percent">
                <xm:f>0</xm:f>
              </x14:cfvo>
              <x14:cfvo type="num">
                <xm:f>1.0000000000000001E-5</xm:f>
              </x14:cfvo>
              <x14:cfvo type="num">
                <xm:f>1.0000000000000001E-5</xm:f>
              </x14:cfvo>
            </x14:iconSet>
          </x14:cfRule>
          <xm:sqref>J10</xm:sqref>
        </x14:conditionalFormatting>
        <x14:conditionalFormatting xmlns:xm="http://schemas.microsoft.com/office/excel/2006/main">
          <x14:cfRule type="iconSet" priority="5" id="{D5C83B09-4B1E-4E65-A90B-D1F04A8D58CB}">
            <x14:iconSet iconSet="3Triangles">
              <x14:cfvo type="percent">
                <xm:f>0</xm:f>
              </x14:cfvo>
              <x14:cfvo type="num">
                <xm:f>1.0000000000000001E-5</xm:f>
              </x14:cfvo>
              <x14:cfvo type="num">
                <xm:f>1.0000000000000001E-5</xm:f>
              </x14:cfvo>
            </x14:iconSet>
          </x14:cfRule>
          <xm:sqref>J9</xm:sqref>
        </x14:conditionalFormatting>
        <x14:conditionalFormatting xmlns:xm="http://schemas.microsoft.com/office/excel/2006/main">
          <x14:cfRule type="iconSet" priority="4" id="{F34CA37C-3A92-44EF-BD25-8AA80D080771}">
            <x14:iconSet iconSet="3Triangles">
              <x14:cfvo type="percent">
                <xm:f>0</xm:f>
              </x14:cfvo>
              <x14:cfvo type="num">
                <xm:f>1.0000000000000001E-5</xm:f>
              </x14:cfvo>
              <x14:cfvo type="num">
                <xm:f>1.0000000000000001E-5</xm:f>
              </x14:cfvo>
            </x14:iconSet>
          </x14:cfRule>
          <xm:sqref>I10</xm:sqref>
        </x14:conditionalFormatting>
        <x14:conditionalFormatting xmlns:xm="http://schemas.microsoft.com/office/excel/2006/main">
          <x14:cfRule type="iconSet" priority="3" id="{08D32EB8-5345-433D-9D4E-E845D4CACA8C}">
            <x14:iconSet iconSet="3Triangles">
              <x14:cfvo type="percent">
                <xm:f>0</xm:f>
              </x14:cfvo>
              <x14:cfvo type="num">
                <xm:f>1.0000000000000001E-5</xm:f>
              </x14:cfvo>
              <x14:cfvo type="num">
                <xm:f>1.0000000000000001E-5</xm:f>
              </x14:cfvo>
            </x14:iconSet>
          </x14:cfRule>
          <xm:sqref>I9</xm:sqref>
        </x14:conditionalFormatting>
        <x14:conditionalFormatting xmlns:xm="http://schemas.microsoft.com/office/excel/2006/main">
          <x14:cfRule type="iconSet" priority="2" id="{B7A30A22-6A1B-4721-B546-93B9AF67F52C}">
            <x14:iconSet iconSet="3Triangles">
              <x14:cfvo type="percent">
                <xm:f>0</xm:f>
              </x14:cfvo>
              <x14:cfvo type="num">
                <xm:f>1.0000000000000001E-5</xm:f>
              </x14:cfvo>
              <x14:cfvo type="num">
                <xm:f>1.0000000000000001E-5</xm:f>
              </x14:cfvo>
            </x14:iconSet>
          </x14:cfRule>
          <xm:sqref>K10</xm:sqref>
        </x14:conditionalFormatting>
        <x14:conditionalFormatting xmlns:xm="http://schemas.microsoft.com/office/excel/2006/main">
          <x14:cfRule type="iconSet" priority="1" id="{7557A53B-45D8-414B-A833-4910F702C8A6}">
            <x14:iconSet iconSet="3Triangles">
              <x14:cfvo type="percent">
                <xm:f>0</xm:f>
              </x14:cfvo>
              <x14:cfvo type="num">
                <xm:f>1.0000000000000001E-5</xm:f>
              </x14:cfvo>
              <x14:cfvo type="num">
                <xm:f>1.0000000000000001E-5</xm:f>
              </x14:cfvo>
            </x14:iconSet>
          </x14:cfRule>
          <xm:sqref>K9</xm:sqref>
        </x14:conditionalFormatting>
      </x14:conditionalFormatting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9202B-1460-4959-8A64-2B3B5CAD20E9}">
  <sheetPr>
    <tabColor rgb="FF00B050"/>
  </sheetPr>
  <dimension ref="A1:Z41"/>
  <sheetViews>
    <sheetView zoomScaleNormal="100" workbookViewId="0">
      <pane xSplit="1" ySplit="4" topLeftCell="B5" activePane="bottomRight" state="frozen"/>
      <selection pane="topRight"/>
      <selection pane="bottomLeft"/>
      <selection pane="bottomRight"/>
    </sheetView>
  </sheetViews>
  <sheetFormatPr defaultRowHeight="14.5" x14ac:dyDescent="0.35"/>
  <cols>
    <col min="1" max="1" width="43.54296875" style="20" customWidth="1"/>
    <col min="2" max="16384" width="8.7265625" style="20"/>
  </cols>
  <sheetData>
    <row r="1" spans="1:26" s="193" customFormat="1" x14ac:dyDescent="0.35">
      <c r="A1" s="19" t="s">
        <v>369</v>
      </c>
    </row>
    <row r="3" spans="1:26" s="3" customFormat="1" ht="21" customHeight="1" x14ac:dyDescent="0.35">
      <c r="A3" s="638"/>
      <c r="B3" s="798" t="s">
        <v>252</v>
      </c>
      <c r="C3" s="799"/>
      <c r="D3" s="799"/>
      <c r="E3" s="796" t="s">
        <v>253</v>
      </c>
      <c r="F3" s="797"/>
      <c r="G3" s="797"/>
      <c r="H3" s="800" t="s">
        <v>254</v>
      </c>
      <c r="I3" s="799"/>
      <c r="J3" s="799"/>
      <c r="K3" s="796" t="s">
        <v>117</v>
      </c>
      <c r="L3" s="797"/>
      <c r="M3" s="797"/>
      <c r="N3" s="800" t="s">
        <v>294</v>
      </c>
      <c r="O3" s="799"/>
      <c r="P3" s="799"/>
      <c r="Q3" s="796" t="s">
        <v>295</v>
      </c>
      <c r="R3" s="797"/>
      <c r="S3" s="797"/>
      <c r="T3" s="800" t="s">
        <v>296</v>
      </c>
      <c r="U3" s="799"/>
      <c r="V3" s="799"/>
      <c r="W3" s="796" t="s">
        <v>297</v>
      </c>
      <c r="X3" s="797"/>
      <c r="Y3" s="797"/>
    </row>
    <row r="4" spans="1:26" s="3" customFormat="1" ht="29" x14ac:dyDescent="0.35">
      <c r="A4" s="642" t="s">
        <v>112</v>
      </c>
      <c r="B4" s="639">
        <v>2019</v>
      </c>
      <c r="C4" s="640">
        <v>2020</v>
      </c>
      <c r="D4" s="640">
        <v>2021</v>
      </c>
      <c r="E4" s="641">
        <v>2019</v>
      </c>
      <c r="F4" s="640">
        <v>2020</v>
      </c>
      <c r="G4" s="640">
        <v>2021</v>
      </c>
      <c r="H4" s="641">
        <v>2019</v>
      </c>
      <c r="I4" s="640">
        <v>2020</v>
      </c>
      <c r="J4" s="640">
        <v>2021</v>
      </c>
      <c r="K4" s="641">
        <v>2019</v>
      </c>
      <c r="L4" s="640">
        <v>2020</v>
      </c>
      <c r="M4" s="640">
        <v>2021</v>
      </c>
      <c r="N4" s="641" t="s">
        <v>298</v>
      </c>
      <c r="O4" s="640" t="s">
        <v>299</v>
      </c>
      <c r="P4" s="640" t="s">
        <v>300</v>
      </c>
      <c r="Q4" s="641" t="s">
        <v>298</v>
      </c>
      <c r="R4" s="640" t="s">
        <v>299</v>
      </c>
      <c r="S4" s="640" t="s">
        <v>300</v>
      </c>
      <c r="T4" s="641" t="s">
        <v>298</v>
      </c>
      <c r="U4" s="640" t="s">
        <v>299</v>
      </c>
      <c r="V4" s="640" t="s">
        <v>300</v>
      </c>
      <c r="W4" s="641" t="s">
        <v>298</v>
      </c>
      <c r="X4" s="640" t="s">
        <v>299</v>
      </c>
      <c r="Y4" s="640" t="s">
        <v>300</v>
      </c>
    </row>
    <row r="5" spans="1:26" x14ac:dyDescent="0.35">
      <c r="A5" s="147" t="s">
        <v>7</v>
      </c>
      <c r="B5" s="709">
        <v>461</v>
      </c>
      <c r="C5" s="709">
        <v>491</v>
      </c>
      <c r="D5" s="710">
        <v>862</v>
      </c>
      <c r="E5" s="711">
        <v>4</v>
      </c>
      <c r="F5" s="709">
        <v>13</v>
      </c>
      <c r="G5" s="710">
        <v>27</v>
      </c>
      <c r="H5" s="711">
        <v>0</v>
      </c>
      <c r="I5" s="709">
        <v>0</v>
      </c>
      <c r="J5" s="710">
        <v>0</v>
      </c>
      <c r="K5" s="711">
        <f>SUM(B5,E5,H5)</f>
        <v>465</v>
      </c>
      <c r="L5" s="709">
        <f t="shared" ref="L5:M5" si="0">SUM(C5,F5,I5)</f>
        <v>504</v>
      </c>
      <c r="M5" s="710">
        <f t="shared" si="0"/>
        <v>889</v>
      </c>
      <c r="N5" s="631">
        <v>0.86767895878524948</v>
      </c>
      <c r="O5" s="268">
        <v>1.4256619144602851</v>
      </c>
      <c r="P5" s="628">
        <v>0.92807424593967514</v>
      </c>
      <c r="Q5" s="631">
        <v>0</v>
      </c>
      <c r="R5" s="268">
        <v>0</v>
      </c>
      <c r="S5" s="628">
        <v>3.7037037037037033</v>
      </c>
      <c r="T5" s="631" t="s">
        <v>9</v>
      </c>
      <c r="U5" s="268" t="s">
        <v>9</v>
      </c>
      <c r="V5" s="628" t="s">
        <v>9</v>
      </c>
      <c r="W5" s="635">
        <v>0.86021505376344087</v>
      </c>
      <c r="X5" s="269">
        <v>1.3888888888888888</v>
      </c>
      <c r="Y5" s="269">
        <v>1.0123734533183353</v>
      </c>
      <c r="Z5" s="25"/>
    </row>
    <row r="6" spans="1:26" x14ac:dyDescent="0.35">
      <c r="A6" s="148" t="s">
        <v>378</v>
      </c>
      <c r="B6" s="712">
        <v>0</v>
      </c>
      <c r="C6" s="712">
        <v>0</v>
      </c>
      <c r="D6" s="713">
        <v>0</v>
      </c>
      <c r="E6" s="714">
        <v>74</v>
      </c>
      <c r="F6" s="712">
        <v>63</v>
      </c>
      <c r="G6" s="713">
        <v>79</v>
      </c>
      <c r="H6" s="714">
        <v>234</v>
      </c>
      <c r="I6" s="712">
        <v>252</v>
      </c>
      <c r="J6" s="713">
        <v>330</v>
      </c>
      <c r="K6" s="714">
        <f t="shared" ref="K6:K27" si="1">SUM(B6,E6,H6)</f>
        <v>308</v>
      </c>
      <c r="L6" s="712">
        <f t="shared" ref="L6:L27" si="2">SUM(C6,F6,I6)</f>
        <v>315</v>
      </c>
      <c r="M6" s="713">
        <f t="shared" ref="M6:M29" si="3">SUM(D6,G6,J6)</f>
        <v>409</v>
      </c>
      <c r="N6" s="632" t="s">
        <v>9</v>
      </c>
      <c r="O6" s="270" t="s">
        <v>9</v>
      </c>
      <c r="P6" s="629" t="s">
        <v>9</v>
      </c>
      <c r="Q6" s="632">
        <v>0</v>
      </c>
      <c r="R6" s="270">
        <v>0</v>
      </c>
      <c r="S6" s="629">
        <v>0</v>
      </c>
      <c r="T6" s="632">
        <v>0.42735042735042739</v>
      </c>
      <c r="U6" s="270">
        <v>0.3968253968253968</v>
      </c>
      <c r="V6" s="629">
        <v>0.60606060606060608</v>
      </c>
      <c r="W6" s="636">
        <v>0.32467532467532467</v>
      </c>
      <c r="X6" s="271">
        <v>0.31746031746031744</v>
      </c>
      <c r="Y6" s="271">
        <v>0.48899755501222492</v>
      </c>
      <c r="Z6" s="25"/>
    </row>
    <row r="7" spans="1:26" x14ac:dyDescent="0.35">
      <c r="A7" s="147" t="s">
        <v>379</v>
      </c>
      <c r="B7" s="709">
        <v>0</v>
      </c>
      <c r="C7" s="709">
        <v>0</v>
      </c>
      <c r="D7" s="710">
        <v>0</v>
      </c>
      <c r="E7" s="711">
        <v>0</v>
      </c>
      <c r="F7" s="709">
        <v>0</v>
      </c>
      <c r="G7" s="710">
        <v>0</v>
      </c>
      <c r="H7" s="711">
        <v>32</v>
      </c>
      <c r="I7" s="709">
        <v>22</v>
      </c>
      <c r="J7" s="710">
        <v>21</v>
      </c>
      <c r="K7" s="711">
        <f t="shared" si="1"/>
        <v>32</v>
      </c>
      <c r="L7" s="709">
        <f t="shared" si="2"/>
        <v>22</v>
      </c>
      <c r="M7" s="710">
        <f t="shared" si="3"/>
        <v>21</v>
      </c>
      <c r="N7" s="631" t="s">
        <v>9</v>
      </c>
      <c r="O7" s="268" t="s">
        <v>9</v>
      </c>
      <c r="P7" s="628" t="s">
        <v>9</v>
      </c>
      <c r="Q7" s="631" t="s">
        <v>9</v>
      </c>
      <c r="R7" s="268" t="s">
        <v>9</v>
      </c>
      <c r="S7" s="628" t="s">
        <v>9</v>
      </c>
      <c r="T7" s="631">
        <v>0</v>
      </c>
      <c r="U7" s="268">
        <v>9.0909090909090917</v>
      </c>
      <c r="V7" s="628">
        <v>9.5238095238095237</v>
      </c>
      <c r="W7" s="635">
        <v>0</v>
      </c>
      <c r="X7" s="269">
        <v>9.0909090909090917</v>
      </c>
      <c r="Y7" s="269">
        <v>9.5238095238095237</v>
      </c>
      <c r="Z7" s="25"/>
    </row>
    <row r="8" spans="1:26" x14ac:dyDescent="0.35">
      <c r="A8" s="148" t="s">
        <v>380</v>
      </c>
      <c r="B8" s="712">
        <v>12</v>
      </c>
      <c r="C8" s="712">
        <v>0</v>
      </c>
      <c r="D8" s="713">
        <v>0</v>
      </c>
      <c r="E8" s="714">
        <v>2</v>
      </c>
      <c r="F8" s="712">
        <v>0</v>
      </c>
      <c r="G8" s="713">
        <v>0</v>
      </c>
      <c r="H8" s="714">
        <v>2</v>
      </c>
      <c r="I8" s="712">
        <v>1</v>
      </c>
      <c r="J8" s="713">
        <v>12</v>
      </c>
      <c r="K8" s="714">
        <f t="shared" si="1"/>
        <v>16</v>
      </c>
      <c r="L8" s="712">
        <f t="shared" si="2"/>
        <v>1</v>
      </c>
      <c r="M8" s="713">
        <f t="shared" si="3"/>
        <v>12</v>
      </c>
      <c r="N8" s="632">
        <v>0</v>
      </c>
      <c r="O8" s="270" t="s">
        <v>9</v>
      </c>
      <c r="P8" s="629" t="s">
        <v>9</v>
      </c>
      <c r="Q8" s="632">
        <v>0</v>
      </c>
      <c r="R8" s="270" t="s">
        <v>9</v>
      </c>
      <c r="S8" s="629" t="s">
        <v>9</v>
      </c>
      <c r="T8" s="632">
        <v>0</v>
      </c>
      <c r="U8" s="270">
        <v>0</v>
      </c>
      <c r="V8" s="629">
        <v>0</v>
      </c>
      <c r="W8" s="636">
        <v>0</v>
      </c>
      <c r="X8" s="271">
        <v>0</v>
      </c>
      <c r="Y8" s="271">
        <v>0</v>
      </c>
      <c r="Z8" s="25"/>
    </row>
    <row r="9" spans="1:26" x14ac:dyDescent="0.35">
      <c r="A9" s="147" t="s">
        <v>381</v>
      </c>
      <c r="B9" s="709">
        <v>0</v>
      </c>
      <c r="C9" s="709">
        <v>0</v>
      </c>
      <c r="D9" s="710">
        <v>0</v>
      </c>
      <c r="E9" s="711">
        <v>35</v>
      </c>
      <c r="F9" s="709">
        <v>33</v>
      </c>
      <c r="G9" s="710">
        <v>27</v>
      </c>
      <c r="H9" s="711">
        <v>8</v>
      </c>
      <c r="I9" s="709">
        <v>1</v>
      </c>
      <c r="J9" s="710">
        <v>11</v>
      </c>
      <c r="K9" s="711">
        <f t="shared" si="1"/>
        <v>43</v>
      </c>
      <c r="L9" s="709">
        <f t="shared" si="2"/>
        <v>34</v>
      </c>
      <c r="M9" s="710">
        <f t="shared" si="3"/>
        <v>38</v>
      </c>
      <c r="N9" s="631" t="s">
        <v>9</v>
      </c>
      <c r="O9" s="268" t="s">
        <v>9</v>
      </c>
      <c r="P9" s="628" t="s">
        <v>9</v>
      </c>
      <c r="Q9" s="631">
        <v>2.8571428571428572</v>
      </c>
      <c r="R9" s="268">
        <v>3.0303030303030303</v>
      </c>
      <c r="S9" s="628">
        <v>3.7037037037037033</v>
      </c>
      <c r="T9" s="631">
        <v>0</v>
      </c>
      <c r="U9" s="268">
        <v>0</v>
      </c>
      <c r="V9" s="628">
        <v>0</v>
      </c>
      <c r="W9" s="635">
        <v>2.3255813953488373</v>
      </c>
      <c r="X9" s="269">
        <v>2.9411764705882351</v>
      </c>
      <c r="Y9" s="269">
        <v>2.6315789473684208</v>
      </c>
      <c r="Z9" s="25"/>
    </row>
    <row r="10" spans="1:26" x14ac:dyDescent="0.35">
      <c r="A10" s="148" t="s">
        <v>382</v>
      </c>
      <c r="B10" s="712">
        <v>11</v>
      </c>
      <c r="C10" s="712">
        <v>5</v>
      </c>
      <c r="D10" s="713">
        <v>6</v>
      </c>
      <c r="E10" s="714">
        <v>0</v>
      </c>
      <c r="F10" s="712">
        <v>0</v>
      </c>
      <c r="G10" s="713">
        <v>0</v>
      </c>
      <c r="H10" s="714">
        <v>0</v>
      </c>
      <c r="I10" s="712">
        <v>1</v>
      </c>
      <c r="J10" s="713">
        <v>0</v>
      </c>
      <c r="K10" s="714">
        <f t="shared" si="1"/>
        <v>11</v>
      </c>
      <c r="L10" s="712">
        <f t="shared" si="2"/>
        <v>6</v>
      </c>
      <c r="M10" s="713">
        <f t="shared" si="3"/>
        <v>6</v>
      </c>
      <c r="N10" s="632">
        <v>9.0909090909090917</v>
      </c>
      <c r="O10" s="270">
        <v>60</v>
      </c>
      <c r="P10" s="629">
        <v>33.333333333333329</v>
      </c>
      <c r="Q10" s="632" t="s">
        <v>9</v>
      </c>
      <c r="R10" s="270" t="s">
        <v>9</v>
      </c>
      <c r="S10" s="629" t="s">
        <v>9</v>
      </c>
      <c r="T10" s="632" t="s">
        <v>9</v>
      </c>
      <c r="U10" s="270">
        <v>0</v>
      </c>
      <c r="V10" s="629" t="s">
        <v>9</v>
      </c>
      <c r="W10" s="636">
        <v>9.0909090909090917</v>
      </c>
      <c r="X10" s="271">
        <v>50</v>
      </c>
      <c r="Y10" s="271">
        <v>33.333333333333329</v>
      </c>
      <c r="Z10" s="25"/>
    </row>
    <row r="11" spans="1:26" x14ac:dyDescent="0.35">
      <c r="A11" s="147" t="s">
        <v>113</v>
      </c>
      <c r="B11" s="709">
        <v>0</v>
      </c>
      <c r="C11" s="709">
        <v>0</v>
      </c>
      <c r="D11" s="710">
        <v>0</v>
      </c>
      <c r="E11" s="711">
        <v>358</v>
      </c>
      <c r="F11" s="709">
        <v>210</v>
      </c>
      <c r="G11" s="710">
        <v>74</v>
      </c>
      <c r="H11" s="711">
        <v>1139</v>
      </c>
      <c r="I11" s="709">
        <v>1352</v>
      </c>
      <c r="J11" s="710">
        <v>1722</v>
      </c>
      <c r="K11" s="711">
        <f t="shared" si="1"/>
        <v>1497</v>
      </c>
      <c r="L11" s="709">
        <f t="shared" si="2"/>
        <v>1562</v>
      </c>
      <c r="M11" s="710">
        <f t="shared" si="3"/>
        <v>1796</v>
      </c>
      <c r="N11" s="631" t="s">
        <v>9</v>
      </c>
      <c r="O11" s="268" t="s">
        <v>9</v>
      </c>
      <c r="P11" s="628" t="s">
        <v>9</v>
      </c>
      <c r="Q11" s="631">
        <v>0.27932960893854747</v>
      </c>
      <c r="R11" s="268">
        <v>0</v>
      </c>
      <c r="S11" s="628">
        <v>0</v>
      </c>
      <c r="T11" s="631">
        <v>0.52677787532923614</v>
      </c>
      <c r="U11" s="268">
        <v>0.4437869822485207</v>
      </c>
      <c r="V11" s="628">
        <v>0.52264808362369342</v>
      </c>
      <c r="W11" s="635">
        <v>0.46760187040748163</v>
      </c>
      <c r="X11" s="269">
        <v>0.38412291933418691</v>
      </c>
      <c r="Y11" s="269">
        <v>0.50111358574610243</v>
      </c>
      <c r="Z11" s="25"/>
    </row>
    <row r="12" spans="1:26" x14ac:dyDescent="0.35">
      <c r="A12" s="148" t="s">
        <v>61</v>
      </c>
      <c r="B12" s="712">
        <v>333</v>
      </c>
      <c r="C12" s="712">
        <v>288</v>
      </c>
      <c r="D12" s="713">
        <v>394</v>
      </c>
      <c r="E12" s="714">
        <v>279</v>
      </c>
      <c r="F12" s="712">
        <v>222</v>
      </c>
      <c r="G12" s="713">
        <v>243</v>
      </c>
      <c r="H12" s="714">
        <v>229</v>
      </c>
      <c r="I12" s="712">
        <v>253</v>
      </c>
      <c r="J12" s="713">
        <v>303</v>
      </c>
      <c r="K12" s="714">
        <f t="shared" si="1"/>
        <v>841</v>
      </c>
      <c r="L12" s="712">
        <f t="shared" si="2"/>
        <v>763</v>
      </c>
      <c r="M12" s="713">
        <f t="shared" si="3"/>
        <v>940</v>
      </c>
      <c r="N12" s="632">
        <v>0.90090090090090091</v>
      </c>
      <c r="O12" s="270">
        <v>1.0416666666666665</v>
      </c>
      <c r="P12" s="629">
        <v>1.2690355329949239</v>
      </c>
      <c r="Q12" s="632">
        <v>7.5268817204301079</v>
      </c>
      <c r="R12" s="270">
        <v>8.1081081081081088</v>
      </c>
      <c r="S12" s="629">
        <v>5.3497942386831276</v>
      </c>
      <c r="T12" s="632">
        <v>1.7467248908296942</v>
      </c>
      <c r="U12" s="270">
        <v>0.79051383399209485</v>
      </c>
      <c r="V12" s="629">
        <v>0.66006600660066006</v>
      </c>
      <c r="W12" s="636">
        <v>3.329369797859691</v>
      </c>
      <c r="X12" s="271">
        <v>3.0144167758846661</v>
      </c>
      <c r="Y12" s="271">
        <v>2.1276595744680851</v>
      </c>
      <c r="Z12" s="25"/>
    </row>
    <row r="13" spans="1:26" x14ac:dyDescent="0.35">
      <c r="A13" s="147" t="s">
        <v>383</v>
      </c>
      <c r="B13" s="709">
        <v>345</v>
      </c>
      <c r="C13" s="709">
        <v>317</v>
      </c>
      <c r="D13" s="710">
        <v>664</v>
      </c>
      <c r="E13" s="711">
        <v>4</v>
      </c>
      <c r="F13" s="709">
        <v>0</v>
      </c>
      <c r="G13" s="710">
        <v>0</v>
      </c>
      <c r="H13" s="711">
        <v>297</v>
      </c>
      <c r="I13" s="709">
        <v>204</v>
      </c>
      <c r="J13" s="710">
        <v>250</v>
      </c>
      <c r="K13" s="711">
        <f t="shared" si="1"/>
        <v>646</v>
      </c>
      <c r="L13" s="709">
        <f t="shared" si="2"/>
        <v>521</v>
      </c>
      <c r="M13" s="710">
        <f t="shared" si="3"/>
        <v>914</v>
      </c>
      <c r="N13" s="631">
        <v>39.420289855072468</v>
      </c>
      <c r="O13" s="268">
        <v>40.694006309148264</v>
      </c>
      <c r="P13" s="628">
        <v>33.584337349397593</v>
      </c>
      <c r="Q13" s="631">
        <v>75</v>
      </c>
      <c r="R13" s="268" t="s">
        <v>9</v>
      </c>
      <c r="S13" s="628" t="s">
        <v>9</v>
      </c>
      <c r="T13" s="631">
        <v>48.821548821548824</v>
      </c>
      <c r="U13" s="268">
        <v>47.549019607843135</v>
      </c>
      <c r="V13" s="628">
        <v>40.799999999999997</v>
      </c>
      <c r="W13" s="635">
        <v>43.962848297213625</v>
      </c>
      <c r="X13" s="269">
        <v>43.378119001919387</v>
      </c>
      <c r="Y13" s="269">
        <v>35.55798687089716</v>
      </c>
      <c r="Z13" s="25"/>
    </row>
    <row r="14" spans="1:26" x14ac:dyDescent="0.35">
      <c r="A14" s="148" t="s">
        <v>384</v>
      </c>
      <c r="B14" s="712">
        <v>24</v>
      </c>
      <c r="C14" s="712">
        <v>11</v>
      </c>
      <c r="D14" s="713">
        <v>10</v>
      </c>
      <c r="E14" s="714">
        <v>0</v>
      </c>
      <c r="F14" s="712">
        <v>0</v>
      </c>
      <c r="G14" s="713">
        <v>0</v>
      </c>
      <c r="H14" s="714">
        <v>7</v>
      </c>
      <c r="I14" s="712">
        <v>10</v>
      </c>
      <c r="J14" s="713">
        <v>7</v>
      </c>
      <c r="K14" s="714">
        <f t="shared" si="1"/>
        <v>31</v>
      </c>
      <c r="L14" s="712">
        <f t="shared" si="2"/>
        <v>21</v>
      </c>
      <c r="M14" s="713">
        <f t="shared" si="3"/>
        <v>17</v>
      </c>
      <c r="N14" s="632">
        <v>4.1666666666666661</v>
      </c>
      <c r="O14" s="270">
        <v>9.0909090909090917</v>
      </c>
      <c r="P14" s="629">
        <v>20</v>
      </c>
      <c r="Q14" s="632" t="s">
        <v>9</v>
      </c>
      <c r="R14" s="270" t="s">
        <v>9</v>
      </c>
      <c r="S14" s="629" t="s">
        <v>9</v>
      </c>
      <c r="T14" s="632">
        <v>14.285714285714285</v>
      </c>
      <c r="U14" s="270">
        <v>10</v>
      </c>
      <c r="V14" s="629">
        <v>0</v>
      </c>
      <c r="W14" s="636">
        <v>6.4516129032258061</v>
      </c>
      <c r="X14" s="271">
        <v>9.5238095238095237</v>
      </c>
      <c r="Y14" s="271">
        <v>11.76470588235294</v>
      </c>
      <c r="Z14" s="25"/>
    </row>
    <row r="15" spans="1:26" x14ac:dyDescent="0.35">
      <c r="A15" s="147" t="s">
        <v>385</v>
      </c>
      <c r="B15" s="709">
        <v>38</v>
      </c>
      <c r="C15" s="709">
        <v>38</v>
      </c>
      <c r="D15" s="710">
        <v>43</v>
      </c>
      <c r="E15" s="711">
        <v>1</v>
      </c>
      <c r="F15" s="709">
        <v>2</v>
      </c>
      <c r="G15" s="710">
        <v>0</v>
      </c>
      <c r="H15" s="711">
        <v>21</v>
      </c>
      <c r="I15" s="709">
        <v>22</v>
      </c>
      <c r="J15" s="710">
        <v>25</v>
      </c>
      <c r="K15" s="711">
        <f t="shared" si="1"/>
        <v>60</v>
      </c>
      <c r="L15" s="709">
        <f t="shared" si="2"/>
        <v>62</v>
      </c>
      <c r="M15" s="710">
        <f t="shared" si="3"/>
        <v>68</v>
      </c>
      <c r="N15" s="631">
        <v>0</v>
      </c>
      <c r="O15" s="268">
        <v>2.6315789473684208</v>
      </c>
      <c r="P15" s="628">
        <v>0</v>
      </c>
      <c r="Q15" s="631">
        <v>0</v>
      </c>
      <c r="R15" s="268">
        <v>0</v>
      </c>
      <c r="S15" s="628" t="s">
        <v>9</v>
      </c>
      <c r="T15" s="631">
        <v>0</v>
      </c>
      <c r="U15" s="268">
        <v>0</v>
      </c>
      <c r="V15" s="628">
        <v>0</v>
      </c>
      <c r="W15" s="635">
        <v>0</v>
      </c>
      <c r="X15" s="269">
        <v>1.6129032258064515</v>
      </c>
      <c r="Y15" s="269">
        <v>0</v>
      </c>
      <c r="Z15" s="25"/>
    </row>
    <row r="16" spans="1:26" x14ac:dyDescent="0.35">
      <c r="A16" s="148" t="s">
        <v>114</v>
      </c>
      <c r="B16" s="712">
        <v>4</v>
      </c>
      <c r="C16" s="712">
        <v>5</v>
      </c>
      <c r="D16" s="713">
        <v>18</v>
      </c>
      <c r="E16" s="714">
        <v>2</v>
      </c>
      <c r="F16" s="712">
        <v>0</v>
      </c>
      <c r="G16" s="713">
        <v>1</v>
      </c>
      <c r="H16" s="714">
        <v>9</v>
      </c>
      <c r="I16" s="712">
        <v>7</v>
      </c>
      <c r="J16" s="713">
        <v>8</v>
      </c>
      <c r="K16" s="714">
        <f t="shared" si="1"/>
        <v>15</v>
      </c>
      <c r="L16" s="712">
        <f t="shared" si="2"/>
        <v>12</v>
      </c>
      <c r="M16" s="713">
        <f t="shared" si="3"/>
        <v>27</v>
      </c>
      <c r="N16" s="632">
        <v>50</v>
      </c>
      <c r="O16" s="270">
        <v>20</v>
      </c>
      <c r="P16" s="629">
        <v>27.777777777777779</v>
      </c>
      <c r="Q16" s="632">
        <v>50</v>
      </c>
      <c r="R16" s="270" t="s">
        <v>9</v>
      </c>
      <c r="S16" s="629">
        <v>0</v>
      </c>
      <c r="T16" s="632">
        <v>33.333333333333329</v>
      </c>
      <c r="U16" s="270">
        <v>14.285714285714285</v>
      </c>
      <c r="V16" s="629">
        <v>50</v>
      </c>
      <c r="W16" s="636">
        <v>40</v>
      </c>
      <c r="X16" s="271">
        <v>16.666666666666664</v>
      </c>
      <c r="Y16" s="271">
        <v>33.333333333333329</v>
      </c>
      <c r="Z16" s="25"/>
    </row>
    <row r="17" spans="1:26" x14ac:dyDescent="0.35">
      <c r="A17" s="147" t="s">
        <v>386</v>
      </c>
      <c r="B17" s="709">
        <v>23</v>
      </c>
      <c r="C17" s="709">
        <v>14</v>
      </c>
      <c r="D17" s="710">
        <v>68</v>
      </c>
      <c r="E17" s="711">
        <v>0</v>
      </c>
      <c r="F17" s="709">
        <v>0</v>
      </c>
      <c r="G17" s="710">
        <v>0</v>
      </c>
      <c r="H17" s="711">
        <v>83</v>
      </c>
      <c r="I17" s="709">
        <v>121</v>
      </c>
      <c r="J17" s="710">
        <v>232</v>
      </c>
      <c r="K17" s="711">
        <f t="shared" si="1"/>
        <v>106</v>
      </c>
      <c r="L17" s="709">
        <f t="shared" si="2"/>
        <v>135</v>
      </c>
      <c r="M17" s="710">
        <f t="shared" si="3"/>
        <v>300</v>
      </c>
      <c r="N17" s="631">
        <v>26.086956521739129</v>
      </c>
      <c r="O17" s="268">
        <v>35.714285714285715</v>
      </c>
      <c r="P17" s="628">
        <v>51.470588235294116</v>
      </c>
      <c r="Q17" s="631" t="s">
        <v>9</v>
      </c>
      <c r="R17" s="268" t="s">
        <v>9</v>
      </c>
      <c r="S17" s="628" t="s">
        <v>9</v>
      </c>
      <c r="T17" s="631">
        <v>14.457831325301203</v>
      </c>
      <c r="U17" s="268">
        <v>13.223140495867769</v>
      </c>
      <c r="V17" s="628">
        <v>6.0344827586206895</v>
      </c>
      <c r="W17" s="635">
        <v>16.981132075471699</v>
      </c>
      <c r="X17" s="269">
        <v>15.555555555555555</v>
      </c>
      <c r="Y17" s="269">
        <v>16.333333333333332</v>
      </c>
      <c r="Z17" s="25"/>
    </row>
    <row r="18" spans="1:26" x14ac:dyDescent="0.35">
      <c r="A18" s="148" t="s">
        <v>387</v>
      </c>
      <c r="B18" s="712">
        <v>5</v>
      </c>
      <c r="C18" s="712">
        <v>7</v>
      </c>
      <c r="D18" s="713">
        <v>25</v>
      </c>
      <c r="E18" s="714">
        <v>0</v>
      </c>
      <c r="F18" s="712">
        <v>1</v>
      </c>
      <c r="G18" s="713">
        <v>0</v>
      </c>
      <c r="H18" s="714">
        <v>25</v>
      </c>
      <c r="I18" s="712">
        <v>23</v>
      </c>
      <c r="J18" s="713">
        <v>29</v>
      </c>
      <c r="K18" s="714">
        <f t="shared" si="1"/>
        <v>30</v>
      </c>
      <c r="L18" s="712">
        <f t="shared" si="2"/>
        <v>31</v>
      </c>
      <c r="M18" s="713">
        <f t="shared" si="3"/>
        <v>54</v>
      </c>
      <c r="N18" s="632">
        <v>0</v>
      </c>
      <c r="O18" s="270">
        <v>0</v>
      </c>
      <c r="P18" s="629">
        <v>0</v>
      </c>
      <c r="Q18" s="632" t="s">
        <v>9</v>
      </c>
      <c r="R18" s="270">
        <v>0</v>
      </c>
      <c r="S18" s="629" t="s">
        <v>9</v>
      </c>
      <c r="T18" s="632">
        <v>0</v>
      </c>
      <c r="U18" s="270">
        <v>0</v>
      </c>
      <c r="V18" s="629">
        <v>0</v>
      </c>
      <c r="W18" s="636">
        <v>0</v>
      </c>
      <c r="X18" s="271">
        <v>0</v>
      </c>
      <c r="Y18" s="271">
        <v>0</v>
      </c>
      <c r="Z18" s="25"/>
    </row>
    <row r="19" spans="1:26" x14ac:dyDescent="0.35">
      <c r="A19" s="147" t="s">
        <v>388</v>
      </c>
      <c r="B19" s="709">
        <v>0</v>
      </c>
      <c r="C19" s="709">
        <v>0</v>
      </c>
      <c r="D19" s="710">
        <v>0</v>
      </c>
      <c r="E19" s="711">
        <v>11</v>
      </c>
      <c r="F19" s="709">
        <v>9</v>
      </c>
      <c r="G19" s="710">
        <v>5</v>
      </c>
      <c r="H19" s="711">
        <v>35</v>
      </c>
      <c r="I19" s="709">
        <v>29</v>
      </c>
      <c r="J19" s="710">
        <v>24</v>
      </c>
      <c r="K19" s="711">
        <f t="shared" si="1"/>
        <v>46</v>
      </c>
      <c r="L19" s="709">
        <f t="shared" si="2"/>
        <v>38</v>
      </c>
      <c r="M19" s="710">
        <f t="shared" si="3"/>
        <v>29</v>
      </c>
      <c r="N19" s="631" t="s">
        <v>9</v>
      </c>
      <c r="O19" s="268" t="s">
        <v>9</v>
      </c>
      <c r="P19" s="628" t="s">
        <v>9</v>
      </c>
      <c r="Q19" s="631">
        <v>0</v>
      </c>
      <c r="R19" s="268">
        <v>0</v>
      </c>
      <c r="S19" s="628">
        <v>0</v>
      </c>
      <c r="T19" s="631">
        <v>0</v>
      </c>
      <c r="U19" s="268">
        <v>0</v>
      </c>
      <c r="V19" s="628">
        <v>0</v>
      </c>
      <c r="W19" s="635">
        <v>0</v>
      </c>
      <c r="X19" s="269">
        <v>0</v>
      </c>
      <c r="Y19" s="269">
        <v>0</v>
      </c>
      <c r="Z19" s="25"/>
    </row>
    <row r="20" spans="1:26" x14ac:dyDescent="0.35">
      <c r="A20" s="148" t="s">
        <v>389</v>
      </c>
      <c r="B20" s="712">
        <v>235</v>
      </c>
      <c r="C20" s="712">
        <v>269</v>
      </c>
      <c r="D20" s="713">
        <v>442</v>
      </c>
      <c r="E20" s="714">
        <v>57</v>
      </c>
      <c r="F20" s="712">
        <v>46</v>
      </c>
      <c r="G20" s="713">
        <v>63</v>
      </c>
      <c r="H20" s="714">
        <v>183</v>
      </c>
      <c r="I20" s="712">
        <v>180</v>
      </c>
      <c r="J20" s="713">
        <v>230</v>
      </c>
      <c r="K20" s="714">
        <f t="shared" si="1"/>
        <v>475</v>
      </c>
      <c r="L20" s="712">
        <f t="shared" si="2"/>
        <v>495</v>
      </c>
      <c r="M20" s="713">
        <f t="shared" si="3"/>
        <v>735</v>
      </c>
      <c r="N20" s="632">
        <v>0.42553191489361702</v>
      </c>
      <c r="O20" s="270">
        <v>0.37174721189591076</v>
      </c>
      <c r="P20" s="629">
        <v>0</v>
      </c>
      <c r="Q20" s="632">
        <v>0</v>
      </c>
      <c r="R20" s="270">
        <v>0</v>
      </c>
      <c r="S20" s="629">
        <v>0</v>
      </c>
      <c r="T20" s="632">
        <v>0.54644808743169404</v>
      </c>
      <c r="U20" s="270">
        <v>0.55555555555555558</v>
      </c>
      <c r="V20" s="629">
        <v>0.86956521739130432</v>
      </c>
      <c r="W20" s="636">
        <v>0.42105263157894735</v>
      </c>
      <c r="X20" s="271">
        <v>0.40404040404040403</v>
      </c>
      <c r="Y20" s="271">
        <v>0.27210884353741494</v>
      </c>
      <c r="Z20" s="25"/>
    </row>
    <row r="21" spans="1:26" x14ac:dyDescent="0.35">
      <c r="A21" s="147" t="s">
        <v>390</v>
      </c>
      <c r="B21" s="709">
        <v>0</v>
      </c>
      <c r="C21" s="709">
        <v>0</v>
      </c>
      <c r="D21" s="710">
        <v>0</v>
      </c>
      <c r="E21" s="711">
        <v>0</v>
      </c>
      <c r="F21" s="709">
        <v>0</v>
      </c>
      <c r="G21" s="710">
        <v>0</v>
      </c>
      <c r="H21" s="711">
        <v>21</v>
      </c>
      <c r="I21" s="709">
        <v>20</v>
      </c>
      <c r="J21" s="710">
        <v>22</v>
      </c>
      <c r="K21" s="711">
        <f t="shared" si="1"/>
        <v>21</v>
      </c>
      <c r="L21" s="709">
        <f t="shared" si="2"/>
        <v>20</v>
      </c>
      <c r="M21" s="710">
        <f t="shared" si="3"/>
        <v>22</v>
      </c>
      <c r="N21" s="631" t="s">
        <v>9</v>
      </c>
      <c r="O21" s="268" t="s">
        <v>9</v>
      </c>
      <c r="P21" s="628" t="s">
        <v>9</v>
      </c>
      <c r="Q21" s="631" t="s">
        <v>9</v>
      </c>
      <c r="R21" s="268" t="s">
        <v>9</v>
      </c>
      <c r="S21" s="628" t="s">
        <v>9</v>
      </c>
      <c r="T21" s="631">
        <v>0</v>
      </c>
      <c r="U21" s="268">
        <v>0</v>
      </c>
      <c r="V21" s="628">
        <v>0</v>
      </c>
      <c r="W21" s="635">
        <v>0</v>
      </c>
      <c r="X21" s="269">
        <v>0</v>
      </c>
      <c r="Y21" s="269">
        <v>0</v>
      </c>
      <c r="Z21" s="25"/>
    </row>
    <row r="22" spans="1:26" x14ac:dyDescent="0.35">
      <c r="A22" s="148" t="s">
        <v>391</v>
      </c>
      <c r="B22" s="712">
        <v>28</v>
      </c>
      <c r="C22" s="712">
        <v>34</v>
      </c>
      <c r="D22" s="713">
        <v>32</v>
      </c>
      <c r="E22" s="714">
        <v>0</v>
      </c>
      <c r="F22" s="712">
        <v>0</v>
      </c>
      <c r="G22" s="713">
        <v>0</v>
      </c>
      <c r="H22" s="714">
        <v>0</v>
      </c>
      <c r="I22" s="712">
        <v>0</v>
      </c>
      <c r="J22" s="713">
        <v>0</v>
      </c>
      <c r="K22" s="714">
        <f t="shared" si="1"/>
        <v>28</v>
      </c>
      <c r="L22" s="712">
        <f t="shared" si="2"/>
        <v>34</v>
      </c>
      <c r="M22" s="713">
        <f t="shared" si="3"/>
        <v>32</v>
      </c>
      <c r="N22" s="632">
        <v>7.1428571428571423</v>
      </c>
      <c r="O22" s="270">
        <v>5.8823529411764701</v>
      </c>
      <c r="P22" s="629">
        <v>6.25</v>
      </c>
      <c r="Q22" s="632" t="s">
        <v>9</v>
      </c>
      <c r="R22" s="270" t="s">
        <v>9</v>
      </c>
      <c r="S22" s="629" t="s">
        <v>9</v>
      </c>
      <c r="T22" s="632" t="s">
        <v>9</v>
      </c>
      <c r="U22" s="270" t="s">
        <v>9</v>
      </c>
      <c r="V22" s="629" t="s">
        <v>9</v>
      </c>
      <c r="W22" s="636">
        <v>7.1428571428571423</v>
      </c>
      <c r="X22" s="271">
        <v>5.8823529411764701</v>
      </c>
      <c r="Y22" s="271">
        <v>6.25</v>
      </c>
      <c r="Z22" s="25"/>
    </row>
    <row r="23" spans="1:26" x14ac:dyDescent="0.35">
      <c r="A23" s="147" t="s">
        <v>392</v>
      </c>
      <c r="B23" s="709">
        <v>71</v>
      </c>
      <c r="C23" s="709">
        <v>60</v>
      </c>
      <c r="D23" s="710">
        <v>73</v>
      </c>
      <c r="E23" s="711">
        <v>3</v>
      </c>
      <c r="F23" s="709">
        <v>4</v>
      </c>
      <c r="G23" s="710">
        <v>2</v>
      </c>
      <c r="H23" s="711">
        <v>0</v>
      </c>
      <c r="I23" s="709">
        <v>0</v>
      </c>
      <c r="J23" s="710">
        <v>0</v>
      </c>
      <c r="K23" s="711">
        <f t="shared" si="1"/>
        <v>74</v>
      </c>
      <c r="L23" s="709">
        <f t="shared" si="2"/>
        <v>64</v>
      </c>
      <c r="M23" s="710">
        <f t="shared" si="3"/>
        <v>75</v>
      </c>
      <c r="N23" s="631">
        <v>0</v>
      </c>
      <c r="O23" s="268">
        <v>0</v>
      </c>
      <c r="P23" s="628">
        <v>2.7397260273972601</v>
      </c>
      <c r="Q23" s="631">
        <v>0</v>
      </c>
      <c r="R23" s="268">
        <v>0</v>
      </c>
      <c r="S23" s="628">
        <v>0</v>
      </c>
      <c r="T23" s="631" t="s">
        <v>9</v>
      </c>
      <c r="U23" s="268" t="s">
        <v>9</v>
      </c>
      <c r="V23" s="628" t="s">
        <v>9</v>
      </c>
      <c r="W23" s="631">
        <v>0</v>
      </c>
      <c r="X23" s="268">
        <v>0</v>
      </c>
      <c r="Y23" s="268">
        <v>2.666666666666667</v>
      </c>
      <c r="Z23" s="25"/>
    </row>
    <row r="24" spans="1:26" x14ac:dyDescent="0.35">
      <c r="A24" s="148" t="s">
        <v>393</v>
      </c>
      <c r="B24" s="712">
        <v>8</v>
      </c>
      <c r="C24" s="712">
        <v>13</v>
      </c>
      <c r="D24" s="713">
        <v>8</v>
      </c>
      <c r="E24" s="714">
        <v>0</v>
      </c>
      <c r="F24" s="712">
        <v>0</v>
      </c>
      <c r="G24" s="713">
        <v>0</v>
      </c>
      <c r="H24" s="714">
        <v>0</v>
      </c>
      <c r="I24" s="712">
        <v>1</v>
      </c>
      <c r="J24" s="713">
        <v>1</v>
      </c>
      <c r="K24" s="714">
        <f t="shared" si="1"/>
        <v>8</v>
      </c>
      <c r="L24" s="712">
        <f t="shared" si="2"/>
        <v>14</v>
      </c>
      <c r="M24" s="713">
        <f t="shared" si="3"/>
        <v>9</v>
      </c>
      <c r="N24" s="632">
        <v>0</v>
      </c>
      <c r="O24" s="270">
        <v>0</v>
      </c>
      <c r="P24" s="629">
        <v>0</v>
      </c>
      <c r="Q24" s="632" t="s">
        <v>9</v>
      </c>
      <c r="R24" s="270" t="s">
        <v>9</v>
      </c>
      <c r="S24" s="629" t="s">
        <v>9</v>
      </c>
      <c r="T24" s="632" t="s">
        <v>9</v>
      </c>
      <c r="U24" s="270">
        <v>0</v>
      </c>
      <c r="V24" s="629">
        <v>0</v>
      </c>
      <c r="W24" s="636">
        <v>0</v>
      </c>
      <c r="X24" s="271">
        <v>0</v>
      </c>
      <c r="Y24" s="271">
        <v>0</v>
      </c>
      <c r="Z24" s="25"/>
    </row>
    <row r="25" spans="1:26" x14ac:dyDescent="0.35">
      <c r="A25" s="147" t="s">
        <v>394</v>
      </c>
      <c r="B25" s="709">
        <v>143</v>
      </c>
      <c r="C25" s="709">
        <v>133</v>
      </c>
      <c r="D25" s="710">
        <v>320</v>
      </c>
      <c r="E25" s="711">
        <v>288</v>
      </c>
      <c r="F25" s="709">
        <v>235</v>
      </c>
      <c r="G25" s="710">
        <v>217</v>
      </c>
      <c r="H25" s="711">
        <v>194</v>
      </c>
      <c r="I25" s="709">
        <v>178</v>
      </c>
      <c r="J25" s="710">
        <v>153</v>
      </c>
      <c r="K25" s="711">
        <f t="shared" si="1"/>
        <v>625</v>
      </c>
      <c r="L25" s="709">
        <f t="shared" si="2"/>
        <v>546</v>
      </c>
      <c r="M25" s="710">
        <f t="shared" si="3"/>
        <v>690</v>
      </c>
      <c r="N25" s="631">
        <v>0.69930069930069927</v>
      </c>
      <c r="O25" s="268">
        <v>0.75187969924812026</v>
      </c>
      <c r="P25" s="628">
        <v>3.75</v>
      </c>
      <c r="Q25" s="631">
        <v>2.083333333333333</v>
      </c>
      <c r="R25" s="268">
        <v>2.1276595744680851</v>
      </c>
      <c r="S25" s="628">
        <v>2.3041474654377883</v>
      </c>
      <c r="T25" s="631">
        <v>1.5463917525773196</v>
      </c>
      <c r="U25" s="268">
        <v>1.1235955056179776</v>
      </c>
      <c r="V25" s="628">
        <v>3.9215686274509802</v>
      </c>
      <c r="W25" s="631">
        <v>1.6</v>
      </c>
      <c r="X25" s="268">
        <v>1.4652014652014651</v>
      </c>
      <c r="Y25" s="268">
        <v>3.3333333333333335</v>
      </c>
      <c r="Z25" s="25"/>
    </row>
    <row r="26" spans="1:26" x14ac:dyDescent="0.35">
      <c r="A26" s="148" t="s">
        <v>395</v>
      </c>
      <c r="B26" s="712">
        <v>4</v>
      </c>
      <c r="C26" s="712">
        <v>5</v>
      </c>
      <c r="D26" s="713">
        <v>4</v>
      </c>
      <c r="E26" s="714">
        <v>15</v>
      </c>
      <c r="F26" s="712">
        <v>12</v>
      </c>
      <c r="G26" s="713">
        <v>10</v>
      </c>
      <c r="H26" s="714">
        <v>15</v>
      </c>
      <c r="I26" s="712">
        <v>9</v>
      </c>
      <c r="J26" s="713">
        <v>5</v>
      </c>
      <c r="K26" s="714">
        <f t="shared" si="1"/>
        <v>34</v>
      </c>
      <c r="L26" s="712">
        <f t="shared" si="2"/>
        <v>26</v>
      </c>
      <c r="M26" s="713">
        <f t="shared" si="3"/>
        <v>19</v>
      </c>
      <c r="N26" s="632">
        <v>0</v>
      </c>
      <c r="O26" s="270">
        <v>0</v>
      </c>
      <c r="P26" s="629">
        <v>25</v>
      </c>
      <c r="Q26" s="632">
        <v>20</v>
      </c>
      <c r="R26" s="270">
        <v>8.3333333333333321</v>
      </c>
      <c r="S26" s="629">
        <v>20</v>
      </c>
      <c r="T26" s="632">
        <v>0</v>
      </c>
      <c r="U26" s="270">
        <v>0</v>
      </c>
      <c r="V26" s="629">
        <v>0</v>
      </c>
      <c r="W26" s="636">
        <v>8.8235294117647065</v>
      </c>
      <c r="X26" s="271">
        <v>3.8461538461538463</v>
      </c>
      <c r="Y26" s="271">
        <v>15.789473684210526</v>
      </c>
      <c r="Z26" s="25"/>
    </row>
    <row r="27" spans="1:26" x14ac:dyDescent="0.35">
      <c r="A27" s="149" t="s">
        <v>115</v>
      </c>
      <c r="B27" s="709">
        <f>SUM(B5:B26)</f>
        <v>1745</v>
      </c>
      <c r="C27" s="709">
        <f t="shared" ref="C27:J27" si="4">SUM(C5:C26)</f>
        <v>1690</v>
      </c>
      <c r="D27" s="710">
        <f t="shared" si="4"/>
        <v>2969</v>
      </c>
      <c r="E27" s="711">
        <f t="shared" si="4"/>
        <v>1133</v>
      </c>
      <c r="F27" s="709">
        <f t="shared" si="4"/>
        <v>850</v>
      </c>
      <c r="G27" s="710">
        <f t="shared" si="4"/>
        <v>748</v>
      </c>
      <c r="H27" s="711">
        <f t="shared" si="4"/>
        <v>2534</v>
      </c>
      <c r="I27" s="709">
        <f t="shared" si="4"/>
        <v>2686</v>
      </c>
      <c r="J27" s="710">
        <f t="shared" si="4"/>
        <v>3385</v>
      </c>
      <c r="K27" s="711">
        <f t="shared" si="1"/>
        <v>5412</v>
      </c>
      <c r="L27" s="709">
        <f t="shared" si="2"/>
        <v>5226</v>
      </c>
      <c r="M27" s="710">
        <f t="shared" si="3"/>
        <v>7102</v>
      </c>
      <c r="N27" s="633">
        <v>8.9971346704871067</v>
      </c>
      <c r="O27" s="272">
        <v>9.112426035502958</v>
      </c>
      <c r="P27" s="630">
        <v>10.003368137420008</v>
      </c>
      <c r="Q27" s="633">
        <v>3.1774051191526915</v>
      </c>
      <c r="R27" s="272">
        <v>2.9411764705882351</v>
      </c>
      <c r="S27" s="630">
        <v>2.9411764705882351</v>
      </c>
      <c r="T27" s="633">
        <v>6.945540647198106</v>
      </c>
      <c r="U27" s="272">
        <v>4.8026805658972451</v>
      </c>
      <c r="V27" s="630">
        <v>4.2245199409158047</v>
      </c>
      <c r="W27" s="633">
        <v>6.8181818181818175</v>
      </c>
      <c r="X27" s="272">
        <v>5.893608878683505</v>
      </c>
      <c r="Y27" s="272">
        <v>6.5052098000563223</v>
      </c>
    </row>
    <row r="28" spans="1:26" x14ac:dyDescent="0.35">
      <c r="A28" s="150" t="s">
        <v>372</v>
      </c>
      <c r="B28" s="715">
        <v>50.360750360750359</v>
      </c>
      <c r="C28" s="715">
        <v>54.995118776439966</v>
      </c>
      <c r="D28" s="715">
        <v>62.663571127057828</v>
      </c>
      <c r="E28" s="716">
        <v>88.654147104851333</v>
      </c>
      <c r="F28" s="715">
        <v>91.991341991341997</v>
      </c>
      <c r="G28" s="715">
        <v>91.891891891891902</v>
      </c>
      <c r="H28" s="716">
        <v>62.337023370233702</v>
      </c>
      <c r="I28" s="715">
        <v>68.259212198221093</v>
      </c>
      <c r="J28" s="715">
        <v>73.157553490382526</v>
      </c>
      <c r="K28" s="716">
        <v>61.444141689373296</v>
      </c>
      <c r="L28" s="715">
        <v>65.885022692889564</v>
      </c>
      <c r="M28" s="715">
        <v>69.771097357304257</v>
      </c>
      <c r="N28" s="634">
        <v>0</v>
      </c>
      <c r="O28" s="273">
        <v>0</v>
      </c>
      <c r="P28" s="273">
        <v>0</v>
      </c>
      <c r="Q28" s="634">
        <v>0</v>
      </c>
      <c r="R28" s="273">
        <v>0</v>
      </c>
      <c r="S28" s="273">
        <v>0</v>
      </c>
      <c r="T28" s="634">
        <v>0</v>
      </c>
      <c r="U28" s="273">
        <v>0</v>
      </c>
      <c r="V28" s="273">
        <v>0</v>
      </c>
      <c r="W28" s="476">
        <v>0</v>
      </c>
      <c r="X28" s="477">
        <v>0</v>
      </c>
      <c r="Y28" s="477">
        <v>0</v>
      </c>
    </row>
    <row r="29" spans="1:26" x14ac:dyDescent="0.35">
      <c r="A29" s="149" t="s">
        <v>116</v>
      </c>
      <c r="B29" s="717">
        <v>3465</v>
      </c>
      <c r="C29" s="717">
        <v>3073</v>
      </c>
      <c r="D29" s="718">
        <v>4738</v>
      </c>
      <c r="E29" s="719">
        <v>1278</v>
      </c>
      <c r="F29" s="717">
        <v>924</v>
      </c>
      <c r="G29" s="718">
        <v>814</v>
      </c>
      <c r="H29" s="719">
        <v>4065</v>
      </c>
      <c r="I29" s="717">
        <v>3935</v>
      </c>
      <c r="J29" s="718">
        <v>4627</v>
      </c>
      <c r="K29" s="719">
        <v>8812</v>
      </c>
      <c r="L29" s="717">
        <v>7934</v>
      </c>
      <c r="M29" s="718">
        <f t="shared" si="3"/>
        <v>10179</v>
      </c>
      <c r="N29" s="633">
        <v>29.119769119769117</v>
      </c>
      <c r="O29" s="272">
        <v>26.976895541815814</v>
      </c>
      <c r="P29" s="630">
        <v>25.981426762346981</v>
      </c>
      <c r="Q29" s="633">
        <v>8.4507042253521121</v>
      </c>
      <c r="R29" s="272">
        <v>6.9264069264069263</v>
      </c>
      <c r="S29" s="630">
        <v>6.1425061425061429</v>
      </c>
      <c r="T29" s="633">
        <v>30.209102091020913</v>
      </c>
      <c r="U29" s="272">
        <v>24.243964421855146</v>
      </c>
      <c r="V29" s="630">
        <v>20.05619191700886</v>
      </c>
      <c r="W29" s="637">
        <v>26.611438946890605</v>
      </c>
      <c r="X29" s="274">
        <v>23.279556339803378</v>
      </c>
      <c r="Y29" s="274">
        <v>21.701542391197563</v>
      </c>
    </row>
    <row r="30" spans="1:26" x14ac:dyDescent="0.35">
      <c r="K30" s="57"/>
      <c r="L30" s="57"/>
    </row>
    <row r="31" spans="1:26" x14ac:dyDescent="0.35">
      <c r="K31" s="57"/>
      <c r="L31" s="57"/>
      <c r="M31" s="130"/>
    </row>
    <row r="33" spans="1:13" x14ac:dyDescent="0.35">
      <c r="A33" s="44" t="s">
        <v>187</v>
      </c>
      <c r="M33" s="130"/>
    </row>
    <row r="34" spans="1:13" x14ac:dyDescent="0.35">
      <c r="A34" s="277" t="s">
        <v>185</v>
      </c>
    </row>
    <row r="35" spans="1:13" x14ac:dyDescent="0.35">
      <c r="A35" s="44" t="s">
        <v>333</v>
      </c>
      <c r="H35" s="57"/>
    </row>
    <row r="36" spans="1:13" x14ac:dyDescent="0.35">
      <c r="A36" s="44" t="s">
        <v>334</v>
      </c>
      <c r="H36" s="57"/>
    </row>
    <row r="37" spans="1:13" x14ac:dyDescent="0.35">
      <c r="A37" s="192" t="s">
        <v>186</v>
      </c>
    </row>
    <row r="41" spans="1:13" x14ac:dyDescent="0.35">
      <c r="A41" s="2" t="s">
        <v>221</v>
      </c>
    </row>
  </sheetData>
  <mergeCells count="8">
    <mergeCell ref="W3:Y3"/>
    <mergeCell ref="B3:D3"/>
    <mergeCell ref="E3:G3"/>
    <mergeCell ref="H3:J3"/>
    <mergeCell ref="N3:P3"/>
    <mergeCell ref="Q3:S3"/>
    <mergeCell ref="T3:V3"/>
    <mergeCell ref="K3:M3"/>
  </mergeCells>
  <hyperlinks>
    <hyperlink ref="A41" location="Contents!A1" display="Back to index" xr:uid="{103CA9E5-F9F8-4F74-8E9B-B8775397313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1A3B8-C279-40D1-8BA9-10E79BE7A158}">
  <sheetPr>
    <tabColor rgb="FF00B050"/>
  </sheetPr>
  <dimension ref="A1:M22"/>
  <sheetViews>
    <sheetView zoomScaleNormal="100" workbookViewId="0">
      <pane xSplit="1" ySplit="4" topLeftCell="B5" activePane="bottomRight" state="frozen"/>
      <selection pane="topRight"/>
      <selection pane="bottomLeft"/>
      <selection pane="bottomRight"/>
    </sheetView>
  </sheetViews>
  <sheetFormatPr defaultRowHeight="14.5" x14ac:dyDescent="0.35"/>
  <cols>
    <col min="1" max="1" width="28.6328125" style="20" customWidth="1"/>
    <col min="2" max="10" width="10.08984375" style="20" customWidth="1"/>
    <col min="11" max="11" width="16.6328125" style="20" customWidth="1"/>
    <col min="12" max="12" width="12" style="20" customWidth="1"/>
    <col min="13" max="16384" width="8.7265625" style="20"/>
  </cols>
  <sheetData>
    <row r="1" spans="1:13" s="193" customFormat="1" x14ac:dyDescent="0.35">
      <c r="A1" s="19" t="s">
        <v>356</v>
      </c>
    </row>
    <row r="3" spans="1:13" s="3" customFormat="1" ht="30" customHeight="1" x14ac:dyDescent="0.35">
      <c r="B3" s="739" t="s">
        <v>192</v>
      </c>
      <c r="C3" s="740"/>
      <c r="D3" s="744"/>
      <c r="E3" s="742" t="s">
        <v>82</v>
      </c>
      <c r="F3" s="742"/>
      <c r="G3" s="742"/>
      <c r="H3" s="739" t="s">
        <v>285</v>
      </c>
      <c r="I3" s="740"/>
      <c r="J3" s="744"/>
      <c r="K3" s="742" t="s">
        <v>213</v>
      </c>
      <c r="L3" s="742"/>
    </row>
    <row r="4" spans="1:13" s="3" customFormat="1" ht="29" x14ac:dyDescent="0.35">
      <c r="A4" s="380" t="s">
        <v>72</v>
      </c>
      <c r="B4" s="312" t="s">
        <v>12</v>
      </c>
      <c r="C4" s="313" t="s">
        <v>13</v>
      </c>
      <c r="D4" s="314" t="s">
        <v>5</v>
      </c>
      <c r="E4" s="309" t="s">
        <v>91</v>
      </c>
      <c r="F4" s="306" t="s">
        <v>92</v>
      </c>
      <c r="G4" s="306" t="s">
        <v>93</v>
      </c>
      <c r="H4" s="305" t="s">
        <v>91</v>
      </c>
      <c r="I4" s="306" t="s">
        <v>92</v>
      </c>
      <c r="J4" s="308" t="s">
        <v>93</v>
      </c>
      <c r="K4" s="313" t="s">
        <v>211</v>
      </c>
      <c r="L4" s="313" t="s">
        <v>212</v>
      </c>
    </row>
    <row r="5" spans="1:13" s="3" customFormat="1" ht="31" customHeight="1" x14ac:dyDescent="0.35">
      <c r="A5" s="720" t="s">
        <v>58</v>
      </c>
      <c r="B5" s="721">
        <v>2084</v>
      </c>
      <c r="C5" s="722">
        <v>2876</v>
      </c>
      <c r="D5" s="723">
        <v>2384</v>
      </c>
      <c r="E5" s="724">
        <v>5.6621880998080618</v>
      </c>
      <c r="F5" s="724">
        <v>7.3713490959666199</v>
      </c>
      <c r="G5" s="724">
        <v>10.151006711409396</v>
      </c>
      <c r="H5" s="725">
        <v>28.888888888888886</v>
      </c>
      <c r="I5" s="724">
        <v>24.386825508058866</v>
      </c>
      <c r="J5" s="726">
        <v>21.483375959079286</v>
      </c>
      <c r="K5" s="319">
        <f>100*(D5/C5-1)</f>
        <v>-17.107093184979139</v>
      </c>
      <c r="L5" s="319">
        <f>100*(D5/B5-1)</f>
        <v>14.395393474088291</v>
      </c>
    </row>
    <row r="6" spans="1:13" s="3" customFormat="1" ht="31" customHeight="1" x14ac:dyDescent="0.35">
      <c r="A6" s="727" t="s">
        <v>59</v>
      </c>
      <c r="B6" s="728">
        <v>7648</v>
      </c>
      <c r="C6" s="729">
        <v>9884</v>
      </c>
      <c r="D6" s="730">
        <v>9686</v>
      </c>
      <c r="E6" s="731">
        <v>8.3943514644351467</v>
      </c>
      <c r="F6" s="731">
        <v>9.8543099959530558</v>
      </c>
      <c r="G6" s="731">
        <v>9.4982448895312821</v>
      </c>
      <c r="H6" s="732">
        <v>19.725376287298655</v>
      </c>
      <c r="I6" s="731">
        <v>21.472645002056765</v>
      </c>
      <c r="J6" s="733">
        <v>20.243339626599539</v>
      </c>
      <c r="K6" s="322">
        <f>100*(D6/C6-1)</f>
        <v>-2.0032375556454873</v>
      </c>
      <c r="L6" s="322">
        <f>100*(D6/B6-1)</f>
        <v>26.64748953974896</v>
      </c>
    </row>
    <row r="7" spans="1:13" s="3" customFormat="1" ht="31" customHeight="1" x14ac:dyDescent="0.35">
      <c r="A7" s="315" t="s">
        <v>60</v>
      </c>
      <c r="B7" s="701">
        <v>21576</v>
      </c>
      <c r="C7" s="702">
        <v>24980</v>
      </c>
      <c r="D7" s="703">
        <v>21782</v>
      </c>
      <c r="E7" s="316">
        <v>19.187986651835374</v>
      </c>
      <c r="F7" s="316">
        <v>18.014411529223377</v>
      </c>
      <c r="G7" s="316">
        <v>17.739417867964374</v>
      </c>
      <c r="H7" s="317">
        <v>23.671088531376423</v>
      </c>
      <c r="I7" s="316">
        <v>22.742913321317385</v>
      </c>
      <c r="J7" s="318">
        <v>23.2015065913371</v>
      </c>
      <c r="K7" s="319">
        <f t="shared" ref="K7:K9" si="0">100*(D7/C7-1)</f>
        <v>-12.802241793434742</v>
      </c>
      <c r="L7" s="319">
        <f t="shared" ref="L7:L9" si="1">100*(D7/B7-1)</f>
        <v>0.95476455320726572</v>
      </c>
    </row>
    <row r="8" spans="1:13" s="3" customFormat="1" ht="31" customHeight="1" x14ac:dyDescent="0.35">
      <c r="A8" s="323" t="s">
        <v>38</v>
      </c>
      <c r="B8" s="324">
        <v>31308</v>
      </c>
      <c r="C8" s="325">
        <v>37740</v>
      </c>
      <c r="D8" s="326">
        <v>33852</v>
      </c>
      <c r="E8" s="327">
        <v>15.650951833397215</v>
      </c>
      <c r="F8" s="327">
        <v>15.066242713301536</v>
      </c>
      <c r="G8" s="327">
        <v>14.846980976013235</v>
      </c>
      <c r="H8" s="328">
        <v>23.054539684511379</v>
      </c>
      <c r="I8" s="327">
        <v>22.535508959406855</v>
      </c>
      <c r="J8" s="329">
        <v>22.234094661532342</v>
      </c>
      <c r="K8" s="330">
        <f>100*(D8/C8-1)</f>
        <v>-10.302066772655005</v>
      </c>
      <c r="L8" s="330">
        <f t="shared" si="1"/>
        <v>8.1257186661556133</v>
      </c>
    </row>
    <row r="9" spans="1:13" s="3" customFormat="1" ht="31" customHeight="1" x14ac:dyDescent="0.35">
      <c r="A9" s="331" t="s">
        <v>46</v>
      </c>
      <c r="B9" s="704">
        <v>90053</v>
      </c>
      <c r="C9" s="705">
        <v>109537</v>
      </c>
      <c r="D9" s="705">
        <v>109353</v>
      </c>
      <c r="E9" s="333">
        <v>53.502937159228459</v>
      </c>
      <c r="F9" s="332">
        <v>54.236468042761807</v>
      </c>
      <c r="G9" s="332">
        <v>53.783687391976301</v>
      </c>
      <c r="H9" s="333">
        <v>24.143771384402033</v>
      </c>
      <c r="I9" s="332">
        <v>24.449469407669426</v>
      </c>
      <c r="J9" s="334">
        <v>22.59549184193153</v>
      </c>
      <c r="K9" s="335">
        <f t="shared" si="0"/>
        <v>-0.16797976939298964</v>
      </c>
      <c r="L9" s="335">
        <f t="shared" si="1"/>
        <v>21.431823481727431</v>
      </c>
    </row>
    <row r="10" spans="1:13" x14ac:dyDescent="0.35">
      <c r="B10" s="119"/>
      <c r="C10" s="119"/>
      <c r="D10" s="650"/>
      <c r="K10" s="206"/>
      <c r="L10" s="206"/>
    </row>
    <row r="11" spans="1:13" ht="45" customHeight="1" x14ac:dyDescent="0.35">
      <c r="B11" s="739" t="s">
        <v>192</v>
      </c>
      <c r="C11" s="740"/>
      <c r="D11" s="744"/>
      <c r="K11" s="745" t="s">
        <v>259</v>
      </c>
      <c r="L11" s="746"/>
      <c r="M11" s="194"/>
    </row>
    <row r="12" spans="1:13" ht="32" customHeight="1" x14ac:dyDescent="0.35">
      <c r="B12" s="312" t="s">
        <v>12</v>
      </c>
      <c r="C12" s="313" t="s">
        <v>13</v>
      </c>
      <c r="D12" s="314" t="s">
        <v>5</v>
      </c>
      <c r="K12" s="312" t="s">
        <v>211</v>
      </c>
      <c r="L12" s="313" t="s">
        <v>212</v>
      </c>
      <c r="M12" s="31"/>
    </row>
    <row r="13" spans="1:13" s="3" customFormat="1" ht="42.5" customHeight="1" x14ac:dyDescent="0.35">
      <c r="A13" s="331" t="s">
        <v>372</v>
      </c>
      <c r="B13" s="333">
        <f>100*B8/B9</f>
        <v>34.766193241757634</v>
      </c>
      <c r="C13" s="332">
        <f t="shared" ref="C13:D13" si="2">100*C8/C9</f>
        <v>34.454111396149244</v>
      </c>
      <c r="D13" s="334">
        <f t="shared" si="2"/>
        <v>30.956626704342817</v>
      </c>
      <c r="K13" s="481">
        <f>D13-C13</f>
        <v>-3.4974846918064273</v>
      </c>
      <c r="L13" s="335">
        <f>D13-B13</f>
        <v>-3.8095665374148169</v>
      </c>
    </row>
    <row r="16" spans="1:13" x14ac:dyDescent="0.35">
      <c r="A16" s="20" t="s">
        <v>193</v>
      </c>
    </row>
    <row r="17" spans="1:1" x14ac:dyDescent="0.35">
      <c r="A17" s="20" t="s">
        <v>194</v>
      </c>
    </row>
    <row r="18" spans="1:1" x14ac:dyDescent="0.35">
      <c r="A18" s="155" t="s">
        <v>195</v>
      </c>
    </row>
    <row r="19" spans="1:1" x14ac:dyDescent="0.35">
      <c r="A19" s="20" t="s">
        <v>196</v>
      </c>
    </row>
    <row r="20" spans="1:1" x14ac:dyDescent="0.35">
      <c r="A20" s="23" t="s">
        <v>197</v>
      </c>
    </row>
    <row r="22" spans="1:1" x14ac:dyDescent="0.35">
      <c r="A22" s="2" t="s">
        <v>221</v>
      </c>
    </row>
  </sheetData>
  <mergeCells count="6">
    <mergeCell ref="K3:L3"/>
    <mergeCell ref="B3:D3"/>
    <mergeCell ref="H3:J3"/>
    <mergeCell ref="E3:G3"/>
    <mergeCell ref="K11:L11"/>
    <mergeCell ref="B11:D11"/>
  </mergeCells>
  <hyperlinks>
    <hyperlink ref="A20" r:id="rId1" xr:uid="{9F546EAC-4115-486F-98F8-697380256A63}"/>
    <hyperlink ref="A22" location="Contents!A1" display="Back to index" xr:uid="{5E848FE2-9733-4232-846C-BF70BE95070A}"/>
  </hyperlinks>
  <pageMargins left="0.7" right="0.7" top="0.75" bottom="0.75" header="0.3" footer="0.3"/>
  <pageSetup paperSize="9" orientation="portrait" r:id="rId2"/>
  <extLst>
    <ext xmlns:x14="http://schemas.microsoft.com/office/spreadsheetml/2009/9/main" uri="{78C0D931-6437-407d-A8EE-F0AAD7539E65}">
      <x14:conditionalFormattings>
        <x14:conditionalFormatting xmlns:xm="http://schemas.microsoft.com/office/excel/2006/main">
          <x14:cfRule type="iconSet" priority="14" id="{F71F217A-BABD-469F-BB6E-D4CE44F4E74A}">
            <x14:iconSet iconSet="3Triangles">
              <x14:cfvo type="percent">
                <xm:f>0</xm:f>
              </x14:cfvo>
              <x14:cfvo type="num">
                <xm:f>1.0000000000000001E-5</xm:f>
              </x14:cfvo>
              <x14:cfvo type="num">
                <xm:f>1.0000000000000001E-5</xm:f>
              </x14:cfvo>
            </x14:iconSet>
          </x14:cfRule>
          <xm:sqref>K6</xm:sqref>
        </x14:conditionalFormatting>
        <x14:conditionalFormatting xmlns:xm="http://schemas.microsoft.com/office/excel/2006/main">
          <x14:cfRule type="iconSet" priority="13" id="{8B9FA324-98B8-4E78-90DE-7668DC2CEF00}">
            <x14:iconSet iconSet="3Triangles">
              <x14:cfvo type="percent">
                <xm:f>0</xm:f>
              </x14:cfvo>
              <x14:cfvo type="num">
                <xm:f>1.0000000000000001E-5</xm:f>
              </x14:cfvo>
              <x14:cfvo type="num">
                <xm:f>1.0000000000000001E-5</xm:f>
              </x14:cfvo>
            </x14:iconSet>
          </x14:cfRule>
          <xm:sqref>L6</xm:sqref>
        </x14:conditionalFormatting>
        <x14:conditionalFormatting xmlns:xm="http://schemas.microsoft.com/office/excel/2006/main">
          <x14:cfRule type="iconSet" priority="12" id="{90F77FCD-48EE-46CC-B601-FE576B502616}">
            <x14:iconSet iconSet="3Triangles">
              <x14:cfvo type="percent">
                <xm:f>0</xm:f>
              </x14:cfvo>
              <x14:cfvo type="num">
                <xm:f>1.0000000000000001E-5</xm:f>
              </x14:cfvo>
              <x14:cfvo type="num">
                <xm:f>1.0000000000000001E-5</xm:f>
              </x14:cfvo>
            </x14:iconSet>
          </x14:cfRule>
          <xm:sqref>K5</xm:sqref>
        </x14:conditionalFormatting>
        <x14:conditionalFormatting xmlns:xm="http://schemas.microsoft.com/office/excel/2006/main">
          <x14:cfRule type="iconSet" priority="11" id="{A21991E7-79CC-4BDA-B1AC-40313BF26209}">
            <x14:iconSet iconSet="3Triangles">
              <x14:cfvo type="percent">
                <xm:f>0</xm:f>
              </x14:cfvo>
              <x14:cfvo type="num">
                <xm:f>1.0000000000000001E-5</xm:f>
              </x14:cfvo>
              <x14:cfvo type="num">
                <xm:f>1.0000000000000001E-5</xm:f>
              </x14:cfvo>
            </x14:iconSet>
          </x14:cfRule>
          <xm:sqref>L5</xm:sqref>
        </x14:conditionalFormatting>
        <x14:conditionalFormatting xmlns:xm="http://schemas.microsoft.com/office/excel/2006/main">
          <x14:cfRule type="iconSet" priority="10" id="{DD1457A7-4C0E-4B7F-90F9-FD73E8E7C410}">
            <x14:iconSet iconSet="3Triangles">
              <x14:cfvo type="percent">
                <xm:f>0</xm:f>
              </x14:cfvo>
              <x14:cfvo type="num">
                <xm:f>1.0000000000000001E-5</xm:f>
              </x14:cfvo>
              <x14:cfvo type="num">
                <xm:f>1.0000000000000001E-5</xm:f>
              </x14:cfvo>
            </x14:iconSet>
          </x14:cfRule>
          <xm:sqref>K7</xm:sqref>
        </x14:conditionalFormatting>
        <x14:conditionalFormatting xmlns:xm="http://schemas.microsoft.com/office/excel/2006/main">
          <x14:cfRule type="iconSet" priority="9" id="{8D73D5DC-7025-4729-90D2-D8E8C2F1B8C0}">
            <x14:iconSet iconSet="3Triangles">
              <x14:cfvo type="percent">
                <xm:f>0</xm:f>
              </x14:cfvo>
              <x14:cfvo type="num">
                <xm:f>1.0000000000000001E-5</xm:f>
              </x14:cfvo>
              <x14:cfvo type="num">
                <xm:f>1.0000000000000001E-5</xm:f>
              </x14:cfvo>
            </x14:iconSet>
          </x14:cfRule>
          <xm:sqref>L7</xm:sqref>
        </x14:conditionalFormatting>
        <x14:conditionalFormatting xmlns:xm="http://schemas.microsoft.com/office/excel/2006/main">
          <x14:cfRule type="iconSet" priority="8" id="{DB0FDE5A-9C63-4CC3-A224-58B4E01B7EEA}">
            <x14:iconSet iconSet="3Triangles">
              <x14:cfvo type="percent">
                <xm:f>0</xm:f>
              </x14:cfvo>
              <x14:cfvo type="num">
                <xm:f>1.0000000000000001E-5</xm:f>
              </x14:cfvo>
              <x14:cfvo type="num">
                <xm:f>1.0000000000000001E-5</xm:f>
              </x14:cfvo>
            </x14:iconSet>
          </x14:cfRule>
          <xm:sqref>K9</xm:sqref>
        </x14:conditionalFormatting>
        <x14:conditionalFormatting xmlns:xm="http://schemas.microsoft.com/office/excel/2006/main">
          <x14:cfRule type="iconSet" priority="7" id="{C6F1BB9E-8CC9-4A4B-BFF2-05D61B217FD8}">
            <x14:iconSet iconSet="3Triangles">
              <x14:cfvo type="percent">
                <xm:f>0</xm:f>
              </x14:cfvo>
              <x14:cfvo type="num">
                <xm:f>1.0000000000000001E-5</xm:f>
              </x14:cfvo>
              <x14:cfvo type="num">
                <xm:f>1.0000000000000001E-5</xm:f>
              </x14:cfvo>
            </x14:iconSet>
          </x14:cfRule>
          <xm:sqref>L9</xm:sqref>
        </x14:conditionalFormatting>
        <x14:conditionalFormatting xmlns:xm="http://schemas.microsoft.com/office/excel/2006/main">
          <x14:cfRule type="iconSet" priority="6" id="{BB899268-058B-4895-828B-6396BAF039BF}">
            <x14:iconSet iconSet="3Triangles">
              <x14:cfvo type="percent">
                <xm:f>0</xm:f>
              </x14:cfvo>
              <x14:cfvo type="num">
                <xm:f>1.0000000000000001E-5</xm:f>
              </x14:cfvo>
              <x14:cfvo type="num">
                <xm:f>1.0000000000000001E-5</xm:f>
              </x14:cfvo>
            </x14:iconSet>
          </x14:cfRule>
          <xm:sqref>K8</xm:sqref>
        </x14:conditionalFormatting>
        <x14:conditionalFormatting xmlns:xm="http://schemas.microsoft.com/office/excel/2006/main">
          <x14:cfRule type="iconSet" priority="5" id="{8B7DF82E-1E52-4703-8086-35D73670C378}">
            <x14:iconSet iconSet="3Triangles">
              <x14:cfvo type="percent">
                <xm:f>0</xm:f>
              </x14:cfvo>
              <x14:cfvo type="num">
                <xm:f>1.0000000000000001E-5</xm:f>
              </x14:cfvo>
              <x14:cfvo type="num">
                <xm:f>1.0000000000000001E-5</xm:f>
              </x14:cfvo>
            </x14:iconSet>
          </x14:cfRule>
          <xm:sqref>L8</xm:sqref>
        </x14:conditionalFormatting>
        <x14:conditionalFormatting xmlns:xm="http://schemas.microsoft.com/office/excel/2006/main">
          <x14:cfRule type="iconSet" priority="4" id="{C83F4E3F-B304-4BDA-BBE1-4D9B4B59246B}">
            <x14:iconSet iconSet="3Triangles">
              <x14:cfvo type="percent">
                <xm:f>0</xm:f>
              </x14:cfvo>
              <x14:cfvo type="num">
                <xm:f>1.0000000000000001E-5</xm:f>
              </x14:cfvo>
              <x14:cfvo type="num">
                <xm:f>1.0000000000000001E-5</xm:f>
              </x14:cfvo>
            </x14:iconSet>
          </x14:cfRule>
          <xm:sqref>K10</xm:sqref>
        </x14:conditionalFormatting>
        <x14:conditionalFormatting xmlns:xm="http://schemas.microsoft.com/office/excel/2006/main">
          <x14:cfRule type="iconSet" priority="3" id="{8080589D-F659-43CA-AC2D-4B000BD43670}">
            <x14:iconSet iconSet="3Triangles">
              <x14:cfvo type="percent">
                <xm:f>0</xm:f>
              </x14:cfvo>
              <x14:cfvo type="num">
                <xm:f>1.0000000000000001E-5</xm:f>
              </x14:cfvo>
              <x14:cfvo type="num">
                <xm:f>1.0000000000000001E-5</xm:f>
              </x14:cfvo>
            </x14:iconSet>
          </x14:cfRule>
          <xm:sqref>L10</xm:sqref>
        </x14:conditionalFormatting>
        <x14:conditionalFormatting xmlns:xm="http://schemas.microsoft.com/office/excel/2006/main">
          <x14:cfRule type="iconSet" priority="2" id="{28FDB7C8-A933-44AA-9AF2-849043A73A46}">
            <x14:iconSet iconSet="3Triangles">
              <x14:cfvo type="percent">
                <xm:f>0</xm:f>
              </x14:cfvo>
              <x14:cfvo type="num">
                <xm:f>1.0000000000000001E-5</xm:f>
              </x14:cfvo>
              <x14:cfvo type="num">
                <xm:f>1.0000000000000001E-5</xm:f>
              </x14:cfvo>
            </x14:iconSet>
          </x14:cfRule>
          <xm:sqref>K13</xm:sqref>
        </x14:conditionalFormatting>
        <x14:conditionalFormatting xmlns:xm="http://schemas.microsoft.com/office/excel/2006/main">
          <x14:cfRule type="iconSet" priority="1" id="{329C275B-4BB9-4A6E-8C90-5753A418C27D}">
            <x14:iconSet iconSet="3Triangles">
              <x14:cfvo type="percent">
                <xm:f>0</xm:f>
              </x14:cfvo>
              <x14:cfvo type="num">
                <xm:f>1.0000000000000001E-5</xm:f>
              </x14:cfvo>
              <x14:cfvo type="num">
                <xm:f>1.0000000000000001E-5</xm:f>
              </x14:cfvo>
            </x14:iconSet>
          </x14:cfRule>
          <xm:sqref>L13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5E5DA-5201-4BC0-9412-C8E2D729ABAC}">
  <sheetPr>
    <tabColor rgb="FF00B050"/>
  </sheetPr>
  <dimension ref="A1:M60"/>
  <sheetViews>
    <sheetView zoomScaleNormal="100" workbookViewId="0">
      <pane xSplit="1" ySplit="4" topLeftCell="B5" activePane="bottomRight" state="frozen"/>
      <selection pane="topRight"/>
      <selection pane="bottomLeft"/>
      <selection pane="bottomRight" activeCell="A17" sqref="A17:A22"/>
    </sheetView>
  </sheetViews>
  <sheetFormatPr defaultRowHeight="14.5" x14ac:dyDescent="0.35"/>
  <cols>
    <col min="1" max="1" width="18.26953125" style="20" customWidth="1"/>
    <col min="2" max="2" width="16.6328125" style="20" customWidth="1"/>
    <col min="3" max="3" width="9.90625" style="20" customWidth="1"/>
    <col min="4" max="4" width="10.6328125" style="20" customWidth="1"/>
    <col min="5" max="5" width="9.90625" style="20" customWidth="1"/>
    <col min="6" max="6" width="10" style="20" customWidth="1"/>
    <col min="7" max="7" width="10.54296875" style="20" customWidth="1"/>
    <col min="8" max="10" width="14.90625" style="20" customWidth="1"/>
    <col min="11" max="16384" width="8.7265625" style="20"/>
  </cols>
  <sheetData>
    <row r="1" spans="1:11" s="193" customFormat="1" x14ac:dyDescent="0.35">
      <c r="A1" s="19" t="s">
        <v>357</v>
      </c>
    </row>
    <row r="3" spans="1:11" ht="19.5" customHeight="1" x14ac:dyDescent="0.35">
      <c r="C3" s="749" t="s">
        <v>214</v>
      </c>
      <c r="D3" s="750"/>
      <c r="E3" s="750"/>
      <c r="F3" s="750"/>
      <c r="G3" s="750"/>
      <c r="H3" s="747" t="s">
        <v>215</v>
      </c>
      <c r="I3" s="748"/>
      <c r="J3" s="748"/>
    </row>
    <row r="4" spans="1:11" s="3" customFormat="1" ht="29" x14ac:dyDescent="0.35">
      <c r="A4" s="345" t="s">
        <v>72</v>
      </c>
      <c r="B4" s="346" t="s">
        <v>22</v>
      </c>
      <c r="C4" s="347" t="s">
        <v>36</v>
      </c>
      <c r="D4" s="348" t="s">
        <v>37</v>
      </c>
      <c r="E4" s="349" t="s">
        <v>12</v>
      </c>
      <c r="F4" s="349" t="s">
        <v>13</v>
      </c>
      <c r="G4" s="348" t="s">
        <v>5</v>
      </c>
      <c r="H4" s="312" t="s">
        <v>211</v>
      </c>
      <c r="I4" s="313" t="s">
        <v>212</v>
      </c>
      <c r="J4" s="313" t="s">
        <v>218</v>
      </c>
    </row>
    <row r="5" spans="1:11" ht="14.5" customHeight="1" x14ac:dyDescent="0.35">
      <c r="A5" s="751" t="s">
        <v>58</v>
      </c>
      <c r="B5" s="24" t="s">
        <v>188</v>
      </c>
      <c r="C5" s="336">
        <v>37790</v>
      </c>
      <c r="D5" s="96">
        <v>37100</v>
      </c>
      <c r="E5" s="96">
        <v>34060</v>
      </c>
      <c r="F5" s="96">
        <v>21790</v>
      </c>
      <c r="G5" s="343">
        <v>29390</v>
      </c>
      <c r="H5" s="103">
        <v>34.87838458008261</v>
      </c>
      <c r="I5" s="103">
        <v>-13.711098062243099</v>
      </c>
      <c r="J5" s="103">
        <v>-22.228102672664729</v>
      </c>
      <c r="K5" s="51"/>
    </row>
    <row r="6" spans="1:11" x14ac:dyDescent="0.35">
      <c r="A6" s="751"/>
      <c r="B6" s="24" t="s">
        <v>121</v>
      </c>
      <c r="C6" s="336">
        <v>25410</v>
      </c>
      <c r="D6" s="96">
        <v>23790</v>
      </c>
      <c r="E6" s="96">
        <v>20580</v>
      </c>
      <c r="F6" s="96">
        <v>15430</v>
      </c>
      <c r="G6" s="343">
        <v>16530</v>
      </c>
      <c r="H6" s="103">
        <v>7.1289695398574215</v>
      </c>
      <c r="I6" s="103">
        <v>-19.679300291545189</v>
      </c>
      <c r="J6" s="103">
        <v>-34.946871310507674</v>
      </c>
      <c r="K6" s="51"/>
    </row>
    <row r="7" spans="1:11" x14ac:dyDescent="0.35">
      <c r="A7" s="751"/>
      <c r="B7" s="24" t="s">
        <v>122</v>
      </c>
      <c r="C7" s="336">
        <v>9430</v>
      </c>
      <c r="D7" s="96">
        <v>8600</v>
      </c>
      <c r="E7" s="96">
        <v>8950</v>
      </c>
      <c r="F7" s="96">
        <v>6380</v>
      </c>
      <c r="G7" s="343">
        <v>6270</v>
      </c>
      <c r="H7" s="103">
        <v>-1.7241379310344862</v>
      </c>
      <c r="I7" s="103">
        <v>-29.944134078212294</v>
      </c>
      <c r="J7" s="103">
        <v>-33.510074231177086</v>
      </c>
      <c r="K7" s="51"/>
    </row>
    <row r="8" spans="1:11" x14ac:dyDescent="0.35">
      <c r="A8" s="751"/>
      <c r="B8" s="24" t="s">
        <v>189</v>
      </c>
      <c r="C8" s="336">
        <v>430</v>
      </c>
      <c r="D8" s="96">
        <v>260</v>
      </c>
      <c r="E8" s="96">
        <v>220</v>
      </c>
      <c r="F8" s="96">
        <v>130</v>
      </c>
      <c r="G8" s="343">
        <v>100</v>
      </c>
      <c r="H8" s="103">
        <v>-23.076923076923073</v>
      </c>
      <c r="I8" s="103">
        <v>-54.54545454545454</v>
      </c>
      <c r="J8" s="103">
        <v>-76.744186046511629</v>
      </c>
      <c r="K8" s="51"/>
    </row>
    <row r="9" spans="1:11" x14ac:dyDescent="0.35">
      <c r="A9" s="751"/>
      <c r="B9" s="24" t="s">
        <v>33</v>
      </c>
      <c r="C9" s="336">
        <v>40</v>
      </c>
      <c r="D9" s="96">
        <v>30</v>
      </c>
      <c r="E9" s="96">
        <v>40</v>
      </c>
      <c r="F9" s="96">
        <v>70</v>
      </c>
      <c r="G9" s="343">
        <v>50</v>
      </c>
      <c r="H9" s="103">
        <v>-28.571428571428569</v>
      </c>
      <c r="I9" s="103">
        <v>25</v>
      </c>
      <c r="J9" s="103">
        <v>25</v>
      </c>
      <c r="K9" s="51"/>
    </row>
    <row r="10" spans="1:11" x14ac:dyDescent="0.35">
      <c r="A10" s="751"/>
      <c r="B10" s="28" t="s">
        <v>10</v>
      </c>
      <c r="C10" s="337">
        <v>73520</v>
      </c>
      <c r="D10" s="99">
        <v>70110</v>
      </c>
      <c r="E10" s="99">
        <v>64070</v>
      </c>
      <c r="F10" s="99">
        <v>44370</v>
      </c>
      <c r="G10" s="344">
        <v>56610</v>
      </c>
      <c r="H10" s="105">
        <v>27.586206896551737</v>
      </c>
      <c r="I10" s="105">
        <v>-11.643514905572028</v>
      </c>
      <c r="J10" s="105">
        <v>-23.000544069640917</v>
      </c>
      <c r="K10" s="51"/>
    </row>
    <row r="11" spans="1:11" x14ac:dyDescent="0.35">
      <c r="A11" s="752" t="s">
        <v>59</v>
      </c>
      <c r="B11" s="20" t="s">
        <v>188</v>
      </c>
      <c r="C11" s="338">
        <v>11080</v>
      </c>
      <c r="D11" s="133">
        <v>10670</v>
      </c>
      <c r="E11" s="133">
        <v>10250</v>
      </c>
      <c r="F11" s="133">
        <v>6500</v>
      </c>
      <c r="G11" s="133">
        <v>8100</v>
      </c>
      <c r="H11" s="107">
        <v>24.615384615384617</v>
      </c>
      <c r="I11" s="107">
        <v>-20.975609756097558</v>
      </c>
      <c r="J11" s="107">
        <v>-26.895306859205782</v>
      </c>
      <c r="K11" s="51"/>
    </row>
    <row r="12" spans="1:11" x14ac:dyDescent="0.35">
      <c r="A12" s="752"/>
      <c r="B12" s="20" t="s">
        <v>121</v>
      </c>
      <c r="C12" s="338">
        <v>36730</v>
      </c>
      <c r="D12" s="133">
        <v>44360</v>
      </c>
      <c r="E12" s="133">
        <v>41790</v>
      </c>
      <c r="F12" s="133">
        <v>26470</v>
      </c>
      <c r="G12" s="133">
        <v>31860</v>
      </c>
      <c r="H12" s="107">
        <v>20.362674726105023</v>
      </c>
      <c r="I12" s="107">
        <v>-23.761665470208182</v>
      </c>
      <c r="J12" s="107">
        <v>-13.258916417097744</v>
      </c>
      <c r="K12" s="51"/>
    </row>
    <row r="13" spans="1:11" x14ac:dyDescent="0.35">
      <c r="A13" s="752"/>
      <c r="B13" s="20" t="s">
        <v>122</v>
      </c>
      <c r="C13" s="338">
        <v>7620</v>
      </c>
      <c r="D13" s="133">
        <v>8010</v>
      </c>
      <c r="E13" s="133">
        <v>6040</v>
      </c>
      <c r="F13" s="133">
        <v>5570</v>
      </c>
      <c r="G13" s="133">
        <v>6650</v>
      </c>
      <c r="H13" s="107">
        <v>19.389587073608627</v>
      </c>
      <c r="I13" s="107">
        <v>10.099337748344372</v>
      </c>
      <c r="J13" s="107">
        <v>-12.729658792650921</v>
      </c>
      <c r="K13" s="51"/>
    </row>
    <row r="14" spans="1:11" x14ac:dyDescent="0.35">
      <c r="A14" s="752"/>
      <c r="B14" s="20" t="s">
        <v>189</v>
      </c>
      <c r="C14" s="338">
        <v>1860</v>
      </c>
      <c r="D14" s="133">
        <v>1730</v>
      </c>
      <c r="E14" s="133">
        <v>1310</v>
      </c>
      <c r="F14" s="133">
        <v>1340</v>
      </c>
      <c r="G14" s="133">
        <v>1430</v>
      </c>
      <c r="H14" s="107">
        <v>6.7164179104477695</v>
      </c>
      <c r="I14" s="107">
        <v>9.1603053435114425</v>
      </c>
      <c r="J14" s="107">
        <v>-23.118279569892476</v>
      </c>
      <c r="K14" s="51"/>
    </row>
    <row r="15" spans="1:11" x14ac:dyDescent="0.35">
      <c r="A15" s="752"/>
      <c r="B15" s="20" t="s">
        <v>33</v>
      </c>
      <c r="C15" s="338">
        <v>60</v>
      </c>
      <c r="D15" s="133">
        <v>60</v>
      </c>
      <c r="E15" s="133">
        <v>0</v>
      </c>
      <c r="F15" s="133">
        <v>0</v>
      </c>
      <c r="G15" s="133">
        <v>30</v>
      </c>
      <c r="H15" s="107" t="s">
        <v>9</v>
      </c>
      <c r="I15" s="107" t="s">
        <v>9</v>
      </c>
      <c r="J15" s="107">
        <v>-50</v>
      </c>
      <c r="K15" s="51"/>
    </row>
    <row r="16" spans="1:11" x14ac:dyDescent="0.35">
      <c r="A16" s="752"/>
      <c r="B16" s="19" t="s">
        <v>10</v>
      </c>
      <c r="C16" s="339">
        <v>58730</v>
      </c>
      <c r="D16" s="276">
        <v>64690</v>
      </c>
      <c r="E16" s="276">
        <v>59300</v>
      </c>
      <c r="F16" s="276">
        <v>39870</v>
      </c>
      <c r="G16" s="276">
        <v>49230</v>
      </c>
      <c r="H16" s="109">
        <v>23.476297968397297</v>
      </c>
      <c r="I16" s="109">
        <v>-16.981450252951092</v>
      </c>
      <c r="J16" s="109">
        <v>-16.175719393836197</v>
      </c>
      <c r="K16" s="51"/>
    </row>
    <row r="17" spans="1:11" ht="14.5" customHeight="1" x14ac:dyDescent="0.35">
      <c r="A17" s="751" t="s">
        <v>60</v>
      </c>
      <c r="B17" s="24" t="s">
        <v>188</v>
      </c>
      <c r="C17" s="336">
        <v>68790</v>
      </c>
      <c r="D17" s="96">
        <v>66180</v>
      </c>
      <c r="E17" s="96">
        <v>60590</v>
      </c>
      <c r="F17" s="96">
        <v>40840</v>
      </c>
      <c r="G17" s="343">
        <v>49500</v>
      </c>
      <c r="H17" s="103">
        <v>21.204701273261506</v>
      </c>
      <c r="I17" s="103">
        <v>-18.303350387852781</v>
      </c>
      <c r="J17" s="103">
        <v>-28.041866550370699</v>
      </c>
      <c r="K17" s="51"/>
    </row>
    <row r="18" spans="1:11" x14ac:dyDescent="0.35">
      <c r="A18" s="751"/>
      <c r="B18" s="24" t="s">
        <v>121</v>
      </c>
      <c r="C18" s="336">
        <v>25670</v>
      </c>
      <c r="D18" s="96">
        <v>25640</v>
      </c>
      <c r="E18" s="96">
        <v>21010</v>
      </c>
      <c r="F18" s="96">
        <v>16860</v>
      </c>
      <c r="G18" s="343">
        <v>19830</v>
      </c>
      <c r="H18" s="103">
        <v>17.615658362989329</v>
      </c>
      <c r="I18" s="103">
        <v>-5.6163731556401757</v>
      </c>
      <c r="J18" s="103">
        <v>-22.750292169848073</v>
      </c>
      <c r="K18" s="51"/>
    </row>
    <row r="19" spans="1:11" x14ac:dyDescent="0.35">
      <c r="A19" s="751"/>
      <c r="B19" s="24" t="s">
        <v>122</v>
      </c>
      <c r="C19" s="336">
        <v>5760</v>
      </c>
      <c r="D19" s="96">
        <v>5310</v>
      </c>
      <c r="E19" s="96">
        <v>5420</v>
      </c>
      <c r="F19" s="96">
        <v>5280</v>
      </c>
      <c r="G19" s="343">
        <v>6150</v>
      </c>
      <c r="H19" s="103">
        <v>16.47727272727273</v>
      </c>
      <c r="I19" s="103">
        <v>13.468634686346871</v>
      </c>
      <c r="J19" s="103">
        <v>6.7708333333333259</v>
      </c>
      <c r="K19" s="51"/>
    </row>
    <row r="20" spans="1:11" x14ac:dyDescent="0.35">
      <c r="A20" s="751"/>
      <c r="B20" s="24" t="s">
        <v>189</v>
      </c>
      <c r="C20" s="336">
        <v>350</v>
      </c>
      <c r="D20" s="96">
        <v>260</v>
      </c>
      <c r="E20" s="96">
        <v>140</v>
      </c>
      <c r="F20" s="96">
        <v>160</v>
      </c>
      <c r="G20" s="343">
        <v>130</v>
      </c>
      <c r="H20" s="103">
        <v>-18.75</v>
      </c>
      <c r="I20" s="103">
        <v>-7.1428571428571397</v>
      </c>
      <c r="J20" s="103">
        <v>-62.857142857142854</v>
      </c>
      <c r="K20" s="51"/>
    </row>
    <row r="21" spans="1:11" x14ac:dyDescent="0.35">
      <c r="A21" s="751"/>
      <c r="B21" s="24" t="s">
        <v>33</v>
      </c>
      <c r="C21" s="336">
        <v>0</v>
      </c>
      <c r="D21" s="96">
        <v>10</v>
      </c>
      <c r="E21" s="96">
        <v>20</v>
      </c>
      <c r="F21" s="96">
        <v>0</v>
      </c>
      <c r="G21" s="343">
        <v>10</v>
      </c>
      <c r="H21" s="103" t="s">
        <v>9</v>
      </c>
      <c r="I21" s="103">
        <v>-50</v>
      </c>
      <c r="J21" s="103" t="s">
        <v>9</v>
      </c>
      <c r="K21" s="51"/>
    </row>
    <row r="22" spans="1:11" x14ac:dyDescent="0.35">
      <c r="A22" s="751"/>
      <c r="B22" s="28" t="s">
        <v>10</v>
      </c>
      <c r="C22" s="337">
        <v>101880</v>
      </c>
      <c r="D22" s="99">
        <v>98700</v>
      </c>
      <c r="E22" s="99">
        <v>88120</v>
      </c>
      <c r="F22" s="99">
        <v>63830</v>
      </c>
      <c r="G22" s="344">
        <v>76290</v>
      </c>
      <c r="H22" s="105">
        <v>19.52060159799467</v>
      </c>
      <c r="I22" s="105">
        <v>-13.424875170222428</v>
      </c>
      <c r="J22" s="105">
        <v>-25.117785630153122</v>
      </c>
      <c r="K22" s="51"/>
    </row>
    <row r="23" spans="1:11" x14ac:dyDescent="0.35">
      <c r="A23" s="752" t="s">
        <v>17</v>
      </c>
      <c r="B23" s="20" t="s">
        <v>188</v>
      </c>
      <c r="C23" s="338">
        <v>117660</v>
      </c>
      <c r="D23" s="133">
        <v>113950</v>
      </c>
      <c r="E23" s="133">
        <v>104900</v>
      </c>
      <c r="F23" s="133">
        <v>69130</v>
      </c>
      <c r="G23" s="133">
        <v>86990</v>
      </c>
      <c r="H23" s="107">
        <v>25.835382612469271</v>
      </c>
      <c r="I23" s="107">
        <v>-17.073403241182085</v>
      </c>
      <c r="J23" s="107">
        <v>-26.066632670406253</v>
      </c>
      <c r="K23" s="51"/>
    </row>
    <row r="24" spans="1:11" x14ac:dyDescent="0.35">
      <c r="A24" s="752"/>
      <c r="B24" s="20" t="s">
        <v>121</v>
      </c>
      <c r="C24" s="338">
        <v>87810</v>
      </c>
      <c r="D24" s="133">
        <v>93790</v>
      </c>
      <c r="E24" s="133">
        <v>83380</v>
      </c>
      <c r="F24" s="133">
        <v>58760</v>
      </c>
      <c r="G24" s="133">
        <v>68220</v>
      </c>
      <c r="H24" s="107">
        <v>16.099387338325389</v>
      </c>
      <c r="I24" s="107">
        <v>-18.181818181818176</v>
      </c>
      <c r="J24" s="107">
        <v>-22.30953194396994</v>
      </c>
      <c r="K24" s="51"/>
    </row>
    <row r="25" spans="1:11" x14ac:dyDescent="0.35">
      <c r="A25" s="752"/>
      <c r="B25" s="20" t="s">
        <v>122</v>
      </c>
      <c r="C25" s="338">
        <v>22810</v>
      </c>
      <c r="D25" s="133">
        <v>21920</v>
      </c>
      <c r="E25" s="133">
        <v>20410</v>
      </c>
      <c r="F25" s="133">
        <v>17230</v>
      </c>
      <c r="G25" s="133">
        <v>19070</v>
      </c>
      <c r="H25" s="107">
        <v>10.679048171793394</v>
      </c>
      <c r="I25" s="107">
        <v>-6.5654091131798094</v>
      </c>
      <c r="J25" s="107">
        <v>-16.396317404647085</v>
      </c>
      <c r="K25" s="51"/>
    </row>
    <row r="26" spans="1:11" x14ac:dyDescent="0.35">
      <c r="A26" s="752"/>
      <c r="B26" s="20" t="s">
        <v>189</v>
      </c>
      <c r="C26" s="338">
        <v>2640</v>
      </c>
      <c r="D26" s="133">
        <v>2250</v>
      </c>
      <c r="E26" s="133">
        <v>1670</v>
      </c>
      <c r="F26" s="133">
        <v>1630</v>
      </c>
      <c r="G26" s="133">
        <v>1660</v>
      </c>
      <c r="H26" s="107">
        <v>1.8404907975460016</v>
      </c>
      <c r="I26" s="107">
        <v>-0.59880239520958556</v>
      </c>
      <c r="J26" s="107">
        <v>-37.121212121212125</v>
      </c>
      <c r="K26" s="51"/>
    </row>
    <row r="27" spans="1:11" x14ac:dyDescent="0.35">
      <c r="A27" s="752"/>
      <c r="B27" s="20" t="s">
        <v>33</v>
      </c>
      <c r="C27" s="338">
        <v>100</v>
      </c>
      <c r="D27" s="133">
        <v>100</v>
      </c>
      <c r="E27" s="133">
        <v>60</v>
      </c>
      <c r="F27" s="133">
        <v>70</v>
      </c>
      <c r="G27" s="133">
        <v>90</v>
      </c>
      <c r="H27" s="107">
        <v>28.57142857142858</v>
      </c>
      <c r="I27" s="107">
        <v>50</v>
      </c>
      <c r="J27" s="107">
        <v>-9.9999999999999982</v>
      </c>
      <c r="K27" s="51"/>
    </row>
    <row r="28" spans="1:11" x14ac:dyDescent="0.35">
      <c r="A28" s="752"/>
      <c r="B28" s="20" t="s">
        <v>10</v>
      </c>
      <c r="C28" s="339">
        <v>234130</v>
      </c>
      <c r="D28" s="276">
        <v>233500</v>
      </c>
      <c r="E28" s="276">
        <v>211490</v>
      </c>
      <c r="F28" s="276">
        <v>148070</v>
      </c>
      <c r="G28" s="276">
        <v>182130</v>
      </c>
      <c r="H28" s="109">
        <v>23.002633889376646</v>
      </c>
      <c r="I28" s="109">
        <v>-13.882453071067191</v>
      </c>
      <c r="J28" s="109">
        <v>-22.209883398112162</v>
      </c>
      <c r="K28" s="51"/>
    </row>
    <row r="29" spans="1:11" ht="14.5" customHeight="1" x14ac:dyDescent="0.35">
      <c r="A29" s="751" t="s">
        <v>373</v>
      </c>
      <c r="B29" s="24" t="s">
        <v>188</v>
      </c>
      <c r="C29" s="336">
        <v>1030</v>
      </c>
      <c r="D29" s="96">
        <v>1590</v>
      </c>
      <c r="E29" s="96">
        <v>1710</v>
      </c>
      <c r="F29" s="96">
        <v>1000</v>
      </c>
      <c r="G29" s="343">
        <v>840</v>
      </c>
      <c r="H29" s="103">
        <v>-16.000000000000004</v>
      </c>
      <c r="I29" s="103">
        <v>-50.877192982456144</v>
      </c>
      <c r="J29" s="103">
        <v>-18.446601941747577</v>
      </c>
      <c r="K29" s="51"/>
    </row>
    <row r="30" spans="1:11" x14ac:dyDescent="0.35">
      <c r="A30" s="751"/>
      <c r="B30" s="24" t="s">
        <v>121</v>
      </c>
      <c r="C30" s="336">
        <v>44730</v>
      </c>
      <c r="D30" s="96">
        <v>37920</v>
      </c>
      <c r="E30" s="96">
        <v>37400</v>
      </c>
      <c r="F30" s="96">
        <v>35010</v>
      </c>
      <c r="G30" s="343">
        <v>32690</v>
      </c>
      <c r="H30" s="103">
        <v>-6.6266780919737256</v>
      </c>
      <c r="I30" s="103">
        <v>-12.593582887700538</v>
      </c>
      <c r="J30" s="103">
        <v>-26.917057902973397</v>
      </c>
      <c r="K30" s="51"/>
    </row>
    <row r="31" spans="1:11" x14ac:dyDescent="0.35">
      <c r="A31" s="751"/>
      <c r="B31" s="24" t="s">
        <v>122</v>
      </c>
      <c r="C31" s="336">
        <v>8840</v>
      </c>
      <c r="D31" s="96">
        <v>8210</v>
      </c>
      <c r="E31" s="96">
        <v>7180</v>
      </c>
      <c r="F31" s="96">
        <v>6660</v>
      </c>
      <c r="G31" s="343">
        <v>7010</v>
      </c>
      <c r="H31" s="103">
        <v>5.2552552552552534</v>
      </c>
      <c r="I31" s="103">
        <v>-2.3676880222841201</v>
      </c>
      <c r="J31" s="103">
        <v>-20.701357466063353</v>
      </c>
      <c r="K31" s="51"/>
    </row>
    <row r="32" spans="1:11" x14ac:dyDescent="0.35">
      <c r="A32" s="751"/>
      <c r="B32" s="24" t="s">
        <v>189</v>
      </c>
      <c r="C32" s="336">
        <v>90</v>
      </c>
      <c r="D32" s="96">
        <v>70</v>
      </c>
      <c r="E32" s="96">
        <v>30</v>
      </c>
      <c r="F32" s="96">
        <v>40</v>
      </c>
      <c r="G32" s="343">
        <v>30</v>
      </c>
      <c r="H32" s="103">
        <v>-25</v>
      </c>
      <c r="I32" s="103">
        <v>0</v>
      </c>
      <c r="J32" s="103">
        <v>-66.666666666666671</v>
      </c>
      <c r="K32" s="51"/>
    </row>
    <row r="33" spans="1:13" x14ac:dyDescent="0.35">
      <c r="A33" s="751"/>
      <c r="B33" s="24" t="s">
        <v>33</v>
      </c>
      <c r="C33" s="336">
        <v>10</v>
      </c>
      <c r="D33" s="96">
        <v>10</v>
      </c>
      <c r="E33" s="96">
        <v>10</v>
      </c>
      <c r="F33" s="96">
        <v>10</v>
      </c>
      <c r="G33" s="343">
        <v>40</v>
      </c>
      <c r="H33" s="103">
        <v>300</v>
      </c>
      <c r="I33" s="103">
        <v>300</v>
      </c>
      <c r="J33" s="103">
        <v>300</v>
      </c>
      <c r="K33" s="51"/>
    </row>
    <row r="34" spans="1:13" x14ac:dyDescent="0.35">
      <c r="A34" s="751"/>
      <c r="B34" s="28" t="s">
        <v>10</v>
      </c>
      <c r="C34" s="337">
        <v>54660</v>
      </c>
      <c r="D34" s="99">
        <v>47610</v>
      </c>
      <c r="E34" s="99">
        <v>46460</v>
      </c>
      <c r="F34" s="99">
        <v>42820</v>
      </c>
      <c r="G34" s="344">
        <v>40950</v>
      </c>
      <c r="H34" s="105">
        <v>-4.3671181690798644</v>
      </c>
      <c r="I34" s="105">
        <v>-11.859664227292299</v>
      </c>
      <c r="J34" s="105">
        <v>-25.082327113062565</v>
      </c>
      <c r="K34" s="51"/>
    </row>
    <row r="35" spans="1:13" x14ac:dyDescent="0.35">
      <c r="A35" s="752" t="s">
        <v>10</v>
      </c>
      <c r="B35" s="20" t="s">
        <v>188</v>
      </c>
      <c r="C35" s="338">
        <v>1150150</v>
      </c>
      <c r="D35" s="133">
        <v>1205090</v>
      </c>
      <c r="E35" s="133">
        <v>1133570</v>
      </c>
      <c r="F35" s="133">
        <v>834130</v>
      </c>
      <c r="G35" s="133">
        <v>793950</v>
      </c>
      <c r="H35" s="107">
        <v>-4.8169949528251044</v>
      </c>
      <c r="I35" s="107">
        <v>-29.960214190566091</v>
      </c>
      <c r="J35" s="107">
        <v>-30.969873494761558</v>
      </c>
      <c r="K35" s="51"/>
    </row>
    <row r="36" spans="1:13" x14ac:dyDescent="0.35">
      <c r="A36" s="752"/>
      <c r="B36" s="20" t="s">
        <v>121</v>
      </c>
      <c r="C36" s="338">
        <v>630530</v>
      </c>
      <c r="D36" s="133">
        <v>683140</v>
      </c>
      <c r="E36" s="133">
        <v>690840</v>
      </c>
      <c r="F36" s="133">
        <v>567360</v>
      </c>
      <c r="G36" s="133">
        <v>620430</v>
      </c>
      <c r="H36" s="107">
        <v>9.3538494077834109</v>
      </c>
      <c r="I36" s="107">
        <v>-10.191940246656239</v>
      </c>
      <c r="J36" s="107">
        <v>-1.6018270343996277</v>
      </c>
      <c r="K36" s="51"/>
    </row>
    <row r="37" spans="1:13" x14ac:dyDescent="0.35">
      <c r="A37" s="752"/>
      <c r="B37" s="20" t="s">
        <v>122</v>
      </c>
      <c r="C37" s="338">
        <v>173340</v>
      </c>
      <c r="D37" s="133">
        <v>158780</v>
      </c>
      <c r="E37" s="133">
        <v>150710</v>
      </c>
      <c r="F37" s="133">
        <v>135700</v>
      </c>
      <c r="G37" s="133">
        <v>138020</v>
      </c>
      <c r="H37" s="107">
        <v>1.709653647752396</v>
      </c>
      <c r="I37" s="107">
        <v>-8.4201446486629976</v>
      </c>
      <c r="J37" s="107">
        <v>-20.376139379254642</v>
      </c>
      <c r="K37" s="51"/>
    </row>
    <row r="38" spans="1:13" x14ac:dyDescent="0.35">
      <c r="A38" s="752"/>
      <c r="B38" s="20" t="s">
        <v>189</v>
      </c>
      <c r="C38" s="338">
        <v>16140</v>
      </c>
      <c r="D38" s="133">
        <v>16840</v>
      </c>
      <c r="E38" s="133">
        <v>15550</v>
      </c>
      <c r="F38" s="133">
        <v>16090</v>
      </c>
      <c r="G38" s="133">
        <v>16280</v>
      </c>
      <c r="H38" s="107">
        <v>1.1808576755748978</v>
      </c>
      <c r="I38" s="107">
        <v>4.6945337620578842</v>
      </c>
      <c r="J38" s="107">
        <v>0.86741016109046498</v>
      </c>
      <c r="K38" s="51"/>
    </row>
    <row r="39" spans="1:13" x14ac:dyDescent="0.35">
      <c r="A39" s="752"/>
      <c r="B39" s="20" t="s">
        <v>33</v>
      </c>
      <c r="C39" s="338">
        <v>650</v>
      </c>
      <c r="D39" s="133">
        <v>780</v>
      </c>
      <c r="E39" s="133">
        <v>640</v>
      </c>
      <c r="F39" s="133">
        <v>640</v>
      </c>
      <c r="G39" s="133">
        <v>690</v>
      </c>
      <c r="H39" s="107">
        <v>7.8125</v>
      </c>
      <c r="I39" s="107">
        <v>7.8125</v>
      </c>
      <c r="J39" s="107">
        <v>6.1538461538461542</v>
      </c>
      <c r="K39" s="51"/>
    </row>
    <row r="40" spans="1:13" x14ac:dyDescent="0.35">
      <c r="A40" s="752"/>
      <c r="B40" s="19" t="s">
        <v>10</v>
      </c>
      <c r="C40" s="339">
        <v>2017200</v>
      </c>
      <c r="D40" s="276">
        <v>2102240</v>
      </c>
      <c r="E40" s="276">
        <v>2020080</v>
      </c>
      <c r="F40" s="276">
        <v>1580780</v>
      </c>
      <c r="G40" s="276">
        <v>1612640</v>
      </c>
      <c r="H40" s="109">
        <v>2.015460721922091</v>
      </c>
      <c r="I40" s="109">
        <v>-20.16949823769356</v>
      </c>
      <c r="J40" s="109">
        <v>-20.055522506444579</v>
      </c>
      <c r="K40" s="51"/>
    </row>
    <row r="41" spans="1:13" x14ac:dyDescent="0.35">
      <c r="A41" s="384"/>
      <c r="C41" s="133"/>
      <c r="D41" s="133"/>
      <c r="E41" s="133"/>
      <c r="F41" s="133"/>
      <c r="G41" s="133"/>
      <c r="H41" s="206"/>
      <c r="I41" s="206"/>
      <c r="J41" s="206"/>
    </row>
    <row r="42" spans="1:13" ht="33.5" customHeight="1" x14ac:dyDescent="0.35">
      <c r="C42" s="749" t="s">
        <v>214</v>
      </c>
      <c r="D42" s="750"/>
      <c r="E42" s="750"/>
      <c r="F42" s="750"/>
      <c r="G42" s="750"/>
      <c r="H42" s="753" t="s">
        <v>260</v>
      </c>
      <c r="I42" s="753"/>
      <c r="J42" s="753"/>
    </row>
    <row r="43" spans="1:13" ht="29" x14ac:dyDescent="0.35">
      <c r="C43" s="347" t="s">
        <v>36</v>
      </c>
      <c r="D43" s="348" t="s">
        <v>37</v>
      </c>
      <c r="E43" s="349" t="s">
        <v>12</v>
      </c>
      <c r="F43" s="349" t="s">
        <v>13</v>
      </c>
      <c r="G43" s="348" t="s">
        <v>5</v>
      </c>
      <c r="H43" s="312" t="s">
        <v>211</v>
      </c>
      <c r="I43" s="313" t="s">
        <v>212</v>
      </c>
      <c r="J43" s="313" t="s">
        <v>218</v>
      </c>
    </row>
    <row r="44" spans="1:13" ht="14.5" customHeight="1" x14ac:dyDescent="0.35">
      <c r="A44" s="751" t="s">
        <v>372</v>
      </c>
      <c r="B44" s="24" t="s">
        <v>188</v>
      </c>
      <c r="C44" s="381">
        <v>10.229970003912532</v>
      </c>
      <c r="D44" s="159">
        <v>9.4557252985254205</v>
      </c>
      <c r="E44" s="159">
        <v>9.253949910459875</v>
      </c>
      <c r="F44" s="159">
        <v>8.2876769808063493</v>
      </c>
      <c r="G44" s="163">
        <v>10.956609358271931</v>
      </c>
      <c r="H44" s="103">
        <f>G44-F44</f>
        <v>2.6689323774655822</v>
      </c>
      <c r="I44" s="103">
        <f>G44-E44</f>
        <v>1.7026594478120565</v>
      </c>
      <c r="J44" s="104">
        <f>G44-C44</f>
        <v>0.72663935435939919</v>
      </c>
      <c r="K44" s="280"/>
      <c r="L44" s="280"/>
      <c r="M44" s="280"/>
    </row>
    <row r="45" spans="1:13" x14ac:dyDescent="0.35">
      <c r="A45" s="751"/>
      <c r="B45" s="24" t="s">
        <v>121</v>
      </c>
      <c r="C45" s="381">
        <v>13.926379395112049</v>
      </c>
      <c r="D45" s="159">
        <v>13.729250226893463</v>
      </c>
      <c r="E45" s="159">
        <v>12.069364831219964</v>
      </c>
      <c r="F45" s="159">
        <v>10.356739988719685</v>
      </c>
      <c r="G45" s="163">
        <v>10.995599825927179</v>
      </c>
      <c r="H45" s="103">
        <f t="shared" ref="H45:H49" si="0">G45-F45</f>
        <v>0.63885983720749451</v>
      </c>
      <c r="I45" s="103">
        <f t="shared" ref="I45:I49" si="1">G45-E45</f>
        <v>-1.0737650052927847</v>
      </c>
      <c r="J45" s="104">
        <f t="shared" ref="J45:J49" si="2">G45-C45</f>
        <v>-2.9307795691848693</v>
      </c>
      <c r="K45" s="280"/>
      <c r="L45" s="280"/>
      <c r="M45" s="280"/>
    </row>
    <row r="46" spans="1:13" x14ac:dyDescent="0.35">
      <c r="A46" s="751"/>
      <c r="B46" s="24" t="s">
        <v>122</v>
      </c>
      <c r="C46" s="381">
        <v>13.159109265028269</v>
      </c>
      <c r="D46" s="159">
        <v>13.805265146743922</v>
      </c>
      <c r="E46" s="159">
        <v>13.542565191427244</v>
      </c>
      <c r="F46" s="159">
        <v>12.697126013264555</v>
      </c>
      <c r="G46" s="163">
        <v>13.816838139400087</v>
      </c>
      <c r="H46" s="103">
        <f t="shared" si="0"/>
        <v>1.1197121261355321</v>
      </c>
      <c r="I46" s="103">
        <f t="shared" si="1"/>
        <v>0.27427294797284318</v>
      </c>
      <c r="J46" s="104">
        <f t="shared" si="2"/>
        <v>0.65772887437181815</v>
      </c>
      <c r="K46" s="280"/>
      <c r="L46" s="280"/>
      <c r="M46" s="280"/>
    </row>
    <row r="47" spans="1:13" x14ac:dyDescent="0.35">
      <c r="A47" s="751"/>
      <c r="B47" s="24" t="s">
        <v>189</v>
      </c>
      <c r="C47" s="381">
        <v>16.356877323420075</v>
      </c>
      <c r="D47" s="159">
        <v>13.36104513064133</v>
      </c>
      <c r="E47" s="159">
        <v>10.739549839228296</v>
      </c>
      <c r="F47" s="159">
        <v>10.130515848353014</v>
      </c>
      <c r="G47" s="163">
        <v>10.196560196560197</v>
      </c>
      <c r="H47" s="103">
        <f t="shared" si="0"/>
        <v>6.6044348207183745E-2</v>
      </c>
      <c r="I47" s="103">
        <f t="shared" si="1"/>
        <v>-0.54298964266809868</v>
      </c>
      <c r="J47" s="104">
        <f t="shared" si="2"/>
        <v>-6.1603171268598782</v>
      </c>
      <c r="K47" s="280"/>
      <c r="L47" s="280"/>
      <c r="M47" s="280"/>
    </row>
    <row r="48" spans="1:13" x14ac:dyDescent="0.35">
      <c r="A48" s="751"/>
      <c r="B48" s="24" t="s">
        <v>33</v>
      </c>
      <c r="C48" s="381">
        <v>15.384615384615385</v>
      </c>
      <c r="D48" s="159">
        <v>12.820512820512821</v>
      </c>
      <c r="E48" s="159">
        <v>9.375</v>
      </c>
      <c r="F48" s="159">
        <v>10.9375</v>
      </c>
      <c r="G48" s="163">
        <v>13.043478260869565</v>
      </c>
      <c r="H48" s="103">
        <f t="shared" si="0"/>
        <v>2.1059782608695645</v>
      </c>
      <c r="I48" s="103">
        <f t="shared" si="1"/>
        <v>3.6684782608695645</v>
      </c>
      <c r="J48" s="104">
        <f t="shared" si="2"/>
        <v>-2.3411371237458205</v>
      </c>
      <c r="K48" s="280"/>
      <c r="L48" s="280"/>
      <c r="M48" s="280"/>
    </row>
    <row r="49" spans="1:13" x14ac:dyDescent="0.35">
      <c r="A49" s="751"/>
      <c r="B49" s="28" t="s">
        <v>10</v>
      </c>
      <c r="C49" s="382">
        <v>11.606682530239937</v>
      </c>
      <c r="D49" s="160">
        <v>11.107199939112565</v>
      </c>
      <c r="E49" s="160">
        <v>10.469387350996</v>
      </c>
      <c r="F49" s="160">
        <v>9.3668948240741905</v>
      </c>
      <c r="G49" s="164">
        <v>11.293903164996527</v>
      </c>
      <c r="H49" s="103">
        <f t="shared" si="0"/>
        <v>1.9270083409223364</v>
      </c>
      <c r="I49" s="103">
        <f t="shared" si="1"/>
        <v>0.82451581400052731</v>
      </c>
      <c r="J49" s="104">
        <f t="shared" si="2"/>
        <v>-0.31277936524340966</v>
      </c>
      <c r="K49" s="281"/>
      <c r="L49" s="281"/>
      <c r="M49" s="281"/>
    </row>
    <row r="51" spans="1:13" x14ac:dyDescent="0.35">
      <c r="A51" s="651"/>
    </row>
    <row r="52" spans="1:13" x14ac:dyDescent="0.35">
      <c r="A52" s="20" t="s">
        <v>319</v>
      </c>
    </row>
    <row r="53" spans="1:13" x14ac:dyDescent="0.35">
      <c r="A53" s="20" t="s">
        <v>191</v>
      </c>
    </row>
    <row r="54" spans="1:13" x14ac:dyDescent="0.35">
      <c r="A54" s="20" t="s">
        <v>340</v>
      </c>
    </row>
    <row r="55" spans="1:13" x14ac:dyDescent="0.35">
      <c r="A55" s="20" t="s">
        <v>341</v>
      </c>
      <c r="C55" s="26"/>
      <c r="D55" s="26"/>
      <c r="E55" s="26"/>
      <c r="F55" s="26"/>
      <c r="G55" s="26"/>
    </row>
    <row r="56" spans="1:13" x14ac:dyDescent="0.35">
      <c r="A56" s="2" t="s">
        <v>221</v>
      </c>
      <c r="C56" s="26"/>
      <c r="D56" s="26"/>
      <c r="E56" s="26"/>
      <c r="F56" s="26"/>
      <c r="G56" s="26"/>
    </row>
    <row r="57" spans="1:13" x14ac:dyDescent="0.35">
      <c r="C57" s="26"/>
      <c r="D57" s="26"/>
      <c r="E57" s="26"/>
      <c r="F57" s="26"/>
      <c r="G57" s="26"/>
    </row>
    <row r="58" spans="1:13" x14ac:dyDescent="0.35">
      <c r="C58" s="26"/>
      <c r="D58" s="26"/>
      <c r="E58" s="26"/>
      <c r="F58" s="26"/>
      <c r="G58" s="26"/>
    </row>
    <row r="59" spans="1:13" x14ac:dyDescent="0.35">
      <c r="C59" s="26"/>
      <c r="D59" s="26"/>
      <c r="E59" s="26"/>
      <c r="F59" s="26"/>
      <c r="G59" s="26"/>
    </row>
    <row r="60" spans="1:13" x14ac:dyDescent="0.35">
      <c r="C60" s="26"/>
      <c r="D60" s="26"/>
      <c r="E60" s="26"/>
      <c r="F60" s="26"/>
      <c r="G60" s="26"/>
    </row>
  </sheetData>
  <mergeCells count="11">
    <mergeCell ref="H3:J3"/>
    <mergeCell ref="C3:G3"/>
    <mergeCell ref="A44:A49"/>
    <mergeCell ref="A5:A10"/>
    <mergeCell ref="A11:A16"/>
    <mergeCell ref="A17:A22"/>
    <mergeCell ref="A23:A28"/>
    <mergeCell ref="A29:A34"/>
    <mergeCell ref="A35:A40"/>
    <mergeCell ref="H42:J42"/>
    <mergeCell ref="C42:G42"/>
  </mergeCells>
  <hyperlinks>
    <hyperlink ref="A56" location="Contents!A1" display="Back to index" xr:uid="{84909C0A-9E0F-4A12-B951-B91D3E19A5E0}"/>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iconSet" priority="111" id="{E85D2C92-2485-4D93-BC2A-1DBF42659804}">
            <x14:iconSet iconSet="3Triangles">
              <x14:cfvo type="percent">
                <xm:f>0</xm:f>
              </x14:cfvo>
              <x14:cfvo type="num">
                <xm:f>1.0000000000000001E-5</xm:f>
              </x14:cfvo>
              <x14:cfvo type="num">
                <xm:f>1.0000000000000001E-5</xm:f>
              </x14:cfvo>
            </x14:iconSet>
          </x14:cfRule>
          <xm:sqref>H5</xm:sqref>
        </x14:conditionalFormatting>
        <x14:conditionalFormatting xmlns:xm="http://schemas.microsoft.com/office/excel/2006/main">
          <x14:cfRule type="iconSet" priority="110" id="{FF19CBA4-38A2-4FF5-AC5E-3F7BA66A7E46}">
            <x14:iconSet iconSet="3Triangles">
              <x14:cfvo type="percent">
                <xm:f>0</xm:f>
              </x14:cfvo>
              <x14:cfvo type="num">
                <xm:f>1.0000000000000001E-5</xm:f>
              </x14:cfvo>
              <x14:cfvo type="num">
                <xm:f>1.0000000000000001E-5</xm:f>
              </x14:cfvo>
            </x14:iconSet>
          </x14:cfRule>
          <xm:sqref>I5</xm:sqref>
        </x14:conditionalFormatting>
        <x14:conditionalFormatting xmlns:xm="http://schemas.microsoft.com/office/excel/2006/main">
          <x14:cfRule type="iconSet" priority="109" id="{18F49203-8C5C-4B68-BA6A-B74C1BFB7E9F}">
            <x14:iconSet iconSet="3Triangles">
              <x14:cfvo type="percent">
                <xm:f>0</xm:f>
              </x14:cfvo>
              <x14:cfvo type="num">
                <xm:f>1.0000000000000001E-5</xm:f>
              </x14:cfvo>
              <x14:cfvo type="num">
                <xm:f>1.0000000000000001E-5</xm:f>
              </x14:cfvo>
            </x14:iconSet>
          </x14:cfRule>
          <xm:sqref>H6</xm:sqref>
        </x14:conditionalFormatting>
        <x14:conditionalFormatting xmlns:xm="http://schemas.microsoft.com/office/excel/2006/main">
          <x14:cfRule type="iconSet" priority="108" id="{58DA6465-EA3C-4CDC-BB07-372A7285E550}">
            <x14:iconSet iconSet="3Triangles">
              <x14:cfvo type="percent">
                <xm:f>0</xm:f>
              </x14:cfvo>
              <x14:cfvo type="num">
                <xm:f>1.0000000000000001E-5</xm:f>
              </x14:cfvo>
              <x14:cfvo type="num">
                <xm:f>1.0000000000000001E-5</xm:f>
              </x14:cfvo>
            </x14:iconSet>
          </x14:cfRule>
          <xm:sqref>I6</xm:sqref>
        </x14:conditionalFormatting>
        <x14:conditionalFormatting xmlns:xm="http://schemas.microsoft.com/office/excel/2006/main">
          <x14:cfRule type="iconSet" priority="107" id="{9F31DDCC-D24F-4404-BFF4-60B6BB2F6EA2}">
            <x14:iconSet iconSet="3Triangles">
              <x14:cfvo type="percent">
                <xm:f>0</xm:f>
              </x14:cfvo>
              <x14:cfvo type="num">
                <xm:f>1.0000000000000001E-5</xm:f>
              </x14:cfvo>
              <x14:cfvo type="num">
                <xm:f>1.0000000000000001E-5</xm:f>
              </x14:cfvo>
            </x14:iconSet>
          </x14:cfRule>
          <xm:sqref>H7</xm:sqref>
        </x14:conditionalFormatting>
        <x14:conditionalFormatting xmlns:xm="http://schemas.microsoft.com/office/excel/2006/main">
          <x14:cfRule type="iconSet" priority="106" id="{D6C84129-2326-4572-8A6A-A6E8FAC493D8}">
            <x14:iconSet iconSet="3Triangles">
              <x14:cfvo type="percent">
                <xm:f>0</xm:f>
              </x14:cfvo>
              <x14:cfvo type="num">
                <xm:f>1.0000000000000001E-5</xm:f>
              </x14:cfvo>
              <x14:cfvo type="num">
                <xm:f>1.0000000000000001E-5</xm:f>
              </x14:cfvo>
            </x14:iconSet>
          </x14:cfRule>
          <xm:sqref>I7</xm:sqref>
        </x14:conditionalFormatting>
        <x14:conditionalFormatting xmlns:xm="http://schemas.microsoft.com/office/excel/2006/main">
          <x14:cfRule type="iconSet" priority="105" id="{FF339FC3-C7D8-4EE6-8D3A-087EE1230BE9}">
            <x14:iconSet iconSet="3Triangles">
              <x14:cfvo type="percent">
                <xm:f>0</xm:f>
              </x14:cfvo>
              <x14:cfvo type="num">
                <xm:f>1.0000000000000001E-5</xm:f>
              </x14:cfvo>
              <x14:cfvo type="num">
                <xm:f>1.0000000000000001E-5</xm:f>
              </x14:cfvo>
            </x14:iconSet>
          </x14:cfRule>
          <xm:sqref>H8</xm:sqref>
        </x14:conditionalFormatting>
        <x14:conditionalFormatting xmlns:xm="http://schemas.microsoft.com/office/excel/2006/main">
          <x14:cfRule type="iconSet" priority="104" id="{0BCB4F46-9B74-4AFF-B1C4-1D9AE74137B5}">
            <x14:iconSet iconSet="3Triangles">
              <x14:cfvo type="percent">
                <xm:f>0</xm:f>
              </x14:cfvo>
              <x14:cfvo type="num">
                <xm:f>1.0000000000000001E-5</xm:f>
              </x14:cfvo>
              <x14:cfvo type="num">
                <xm:f>1.0000000000000001E-5</xm:f>
              </x14:cfvo>
            </x14:iconSet>
          </x14:cfRule>
          <xm:sqref>I8</xm:sqref>
        </x14:conditionalFormatting>
        <x14:conditionalFormatting xmlns:xm="http://schemas.microsoft.com/office/excel/2006/main">
          <x14:cfRule type="iconSet" priority="103" id="{253C8BEB-8AC7-456C-8376-6D5C273AAC0A}">
            <x14:iconSet iconSet="3Triangles">
              <x14:cfvo type="percent">
                <xm:f>0</xm:f>
              </x14:cfvo>
              <x14:cfvo type="num">
                <xm:f>1.0000000000000001E-5</xm:f>
              </x14:cfvo>
              <x14:cfvo type="num">
                <xm:f>1.0000000000000001E-5</xm:f>
              </x14:cfvo>
            </x14:iconSet>
          </x14:cfRule>
          <xm:sqref>H9</xm:sqref>
        </x14:conditionalFormatting>
        <x14:conditionalFormatting xmlns:xm="http://schemas.microsoft.com/office/excel/2006/main">
          <x14:cfRule type="iconSet" priority="102" id="{21E7EF1D-C92D-44CD-951B-EFFA4E1BE2ED}">
            <x14:iconSet iconSet="3Triangles">
              <x14:cfvo type="percent">
                <xm:f>0</xm:f>
              </x14:cfvo>
              <x14:cfvo type="num">
                <xm:f>1.0000000000000001E-5</xm:f>
              </x14:cfvo>
              <x14:cfvo type="num">
                <xm:f>1.0000000000000001E-5</xm:f>
              </x14:cfvo>
            </x14:iconSet>
          </x14:cfRule>
          <xm:sqref>I9</xm:sqref>
        </x14:conditionalFormatting>
        <x14:conditionalFormatting xmlns:xm="http://schemas.microsoft.com/office/excel/2006/main">
          <x14:cfRule type="iconSet" priority="101" id="{25D6D6A4-94A4-4901-96F2-1DD0084F6AFD}">
            <x14:iconSet iconSet="3Triangles">
              <x14:cfvo type="percent">
                <xm:f>0</xm:f>
              </x14:cfvo>
              <x14:cfvo type="num">
                <xm:f>1.0000000000000001E-5</xm:f>
              </x14:cfvo>
              <x14:cfvo type="num">
                <xm:f>1.0000000000000001E-5</xm:f>
              </x14:cfvo>
            </x14:iconSet>
          </x14:cfRule>
          <xm:sqref>H10</xm:sqref>
        </x14:conditionalFormatting>
        <x14:conditionalFormatting xmlns:xm="http://schemas.microsoft.com/office/excel/2006/main">
          <x14:cfRule type="iconSet" priority="100" id="{45C700F8-EB11-4538-85E9-7C27C69A43DB}">
            <x14:iconSet iconSet="3Triangles">
              <x14:cfvo type="percent">
                <xm:f>0</xm:f>
              </x14:cfvo>
              <x14:cfvo type="num">
                <xm:f>1.0000000000000001E-5</xm:f>
              </x14:cfvo>
              <x14:cfvo type="num">
                <xm:f>1.0000000000000001E-5</xm:f>
              </x14:cfvo>
            </x14:iconSet>
          </x14:cfRule>
          <xm:sqref>I10</xm:sqref>
        </x14:conditionalFormatting>
        <x14:conditionalFormatting xmlns:xm="http://schemas.microsoft.com/office/excel/2006/main">
          <x14:cfRule type="iconSet" priority="99" id="{CB433DD7-FBFF-42D7-8E44-62E94DF99AC5}">
            <x14:iconSet iconSet="3Triangles">
              <x14:cfvo type="percent">
                <xm:f>0</xm:f>
              </x14:cfvo>
              <x14:cfvo type="num">
                <xm:f>1.0000000000000001E-5</xm:f>
              </x14:cfvo>
              <x14:cfvo type="num">
                <xm:f>1.0000000000000001E-5</xm:f>
              </x14:cfvo>
            </x14:iconSet>
          </x14:cfRule>
          <xm:sqref>J5</xm:sqref>
        </x14:conditionalFormatting>
        <x14:conditionalFormatting xmlns:xm="http://schemas.microsoft.com/office/excel/2006/main">
          <x14:cfRule type="iconSet" priority="98" id="{80DB0230-91D2-48D1-A367-6E538FB2E37A}">
            <x14:iconSet iconSet="3Triangles">
              <x14:cfvo type="percent">
                <xm:f>0</xm:f>
              </x14:cfvo>
              <x14:cfvo type="num">
                <xm:f>1.0000000000000001E-5</xm:f>
              </x14:cfvo>
              <x14:cfvo type="num">
                <xm:f>1.0000000000000001E-5</xm:f>
              </x14:cfvo>
            </x14:iconSet>
          </x14:cfRule>
          <xm:sqref>J6</xm:sqref>
        </x14:conditionalFormatting>
        <x14:conditionalFormatting xmlns:xm="http://schemas.microsoft.com/office/excel/2006/main">
          <x14:cfRule type="iconSet" priority="97" id="{43639DFA-BDE1-4F53-9AB0-E1D6B283B442}">
            <x14:iconSet iconSet="3Triangles">
              <x14:cfvo type="percent">
                <xm:f>0</xm:f>
              </x14:cfvo>
              <x14:cfvo type="num">
                <xm:f>1.0000000000000001E-5</xm:f>
              </x14:cfvo>
              <x14:cfvo type="num">
                <xm:f>1.0000000000000001E-5</xm:f>
              </x14:cfvo>
            </x14:iconSet>
          </x14:cfRule>
          <xm:sqref>J7</xm:sqref>
        </x14:conditionalFormatting>
        <x14:conditionalFormatting xmlns:xm="http://schemas.microsoft.com/office/excel/2006/main">
          <x14:cfRule type="iconSet" priority="96" id="{B5D673FD-9BCE-4B51-A3D2-B9F7F16FF788}">
            <x14:iconSet iconSet="3Triangles">
              <x14:cfvo type="percent">
                <xm:f>0</xm:f>
              </x14:cfvo>
              <x14:cfvo type="num">
                <xm:f>1.0000000000000001E-5</xm:f>
              </x14:cfvo>
              <x14:cfvo type="num">
                <xm:f>1.0000000000000001E-5</xm:f>
              </x14:cfvo>
            </x14:iconSet>
          </x14:cfRule>
          <xm:sqref>J8</xm:sqref>
        </x14:conditionalFormatting>
        <x14:conditionalFormatting xmlns:xm="http://schemas.microsoft.com/office/excel/2006/main">
          <x14:cfRule type="iconSet" priority="95" id="{3B4C7338-D7B4-4430-A582-06A21E36E2AB}">
            <x14:iconSet iconSet="3Triangles">
              <x14:cfvo type="percent">
                <xm:f>0</xm:f>
              </x14:cfvo>
              <x14:cfvo type="num">
                <xm:f>1.0000000000000001E-5</xm:f>
              </x14:cfvo>
              <x14:cfvo type="num">
                <xm:f>1.0000000000000001E-5</xm:f>
              </x14:cfvo>
            </x14:iconSet>
          </x14:cfRule>
          <xm:sqref>J9</xm:sqref>
        </x14:conditionalFormatting>
        <x14:conditionalFormatting xmlns:xm="http://schemas.microsoft.com/office/excel/2006/main">
          <x14:cfRule type="iconSet" priority="94" id="{6C8217AE-F4E9-49B8-AC71-773E2FE18448}">
            <x14:iconSet iconSet="3Triangles">
              <x14:cfvo type="percent">
                <xm:f>0</xm:f>
              </x14:cfvo>
              <x14:cfvo type="num">
                <xm:f>1.0000000000000001E-5</xm:f>
              </x14:cfvo>
              <x14:cfvo type="num">
                <xm:f>1.0000000000000001E-5</xm:f>
              </x14:cfvo>
            </x14:iconSet>
          </x14:cfRule>
          <xm:sqref>J10</xm:sqref>
        </x14:conditionalFormatting>
        <x14:conditionalFormatting xmlns:xm="http://schemas.microsoft.com/office/excel/2006/main">
          <x14:cfRule type="iconSet" priority="93" id="{0FCFD0E8-9002-4459-B241-3A46C478B850}">
            <x14:iconSet iconSet="3Triangles">
              <x14:cfvo type="percent">
                <xm:f>0</xm:f>
              </x14:cfvo>
              <x14:cfvo type="num">
                <xm:f>1.0000000000000001E-5</xm:f>
              </x14:cfvo>
              <x14:cfvo type="num">
                <xm:f>1.0000000000000001E-5</xm:f>
              </x14:cfvo>
            </x14:iconSet>
          </x14:cfRule>
          <xm:sqref>H17</xm:sqref>
        </x14:conditionalFormatting>
        <x14:conditionalFormatting xmlns:xm="http://schemas.microsoft.com/office/excel/2006/main">
          <x14:cfRule type="iconSet" priority="92" id="{E376F000-C690-411E-A96B-A500A2037B4F}">
            <x14:iconSet iconSet="3Triangles">
              <x14:cfvo type="percent">
                <xm:f>0</xm:f>
              </x14:cfvo>
              <x14:cfvo type="num">
                <xm:f>1.0000000000000001E-5</xm:f>
              </x14:cfvo>
              <x14:cfvo type="num">
                <xm:f>1.0000000000000001E-5</xm:f>
              </x14:cfvo>
            </x14:iconSet>
          </x14:cfRule>
          <xm:sqref>I17</xm:sqref>
        </x14:conditionalFormatting>
        <x14:conditionalFormatting xmlns:xm="http://schemas.microsoft.com/office/excel/2006/main">
          <x14:cfRule type="iconSet" priority="91" id="{2822E535-F0CD-4D15-98B3-058AD41A7172}">
            <x14:iconSet iconSet="3Triangles">
              <x14:cfvo type="percent">
                <xm:f>0</xm:f>
              </x14:cfvo>
              <x14:cfvo type="num">
                <xm:f>1.0000000000000001E-5</xm:f>
              </x14:cfvo>
              <x14:cfvo type="num">
                <xm:f>1.0000000000000001E-5</xm:f>
              </x14:cfvo>
            </x14:iconSet>
          </x14:cfRule>
          <xm:sqref>H18</xm:sqref>
        </x14:conditionalFormatting>
        <x14:conditionalFormatting xmlns:xm="http://schemas.microsoft.com/office/excel/2006/main">
          <x14:cfRule type="iconSet" priority="90" id="{80768CAF-F956-4D8F-B5F2-0F2B870BA7DA}">
            <x14:iconSet iconSet="3Triangles">
              <x14:cfvo type="percent">
                <xm:f>0</xm:f>
              </x14:cfvo>
              <x14:cfvo type="num">
                <xm:f>1.0000000000000001E-5</xm:f>
              </x14:cfvo>
              <x14:cfvo type="num">
                <xm:f>1.0000000000000001E-5</xm:f>
              </x14:cfvo>
            </x14:iconSet>
          </x14:cfRule>
          <xm:sqref>I18</xm:sqref>
        </x14:conditionalFormatting>
        <x14:conditionalFormatting xmlns:xm="http://schemas.microsoft.com/office/excel/2006/main">
          <x14:cfRule type="iconSet" priority="89" id="{AA6F6DA7-0823-40D9-B99F-E008381ED545}">
            <x14:iconSet iconSet="3Triangles">
              <x14:cfvo type="percent">
                <xm:f>0</xm:f>
              </x14:cfvo>
              <x14:cfvo type="num">
                <xm:f>1.0000000000000001E-5</xm:f>
              </x14:cfvo>
              <x14:cfvo type="num">
                <xm:f>1.0000000000000001E-5</xm:f>
              </x14:cfvo>
            </x14:iconSet>
          </x14:cfRule>
          <xm:sqref>H19</xm:sqref>
        </x14:conditionalFormatting>
        <x14:conditionalFormatting xmlns:xm="http://schemas.microsoft.com/office/excel/2006/main">
          <x14:cfRule type="iconSet" priority="88" id="{E76F4BD7-9E19-41AC-A32C-879733D6305D}">
            <x14:iconSet iconSet="3Triangles">
              <x14:cfvo type="percent">
                <xm:f>0</xm:f>
              </x14:cfvo>
              <x14:cfvo type="num">
                <xm:f>1.0000000000000001E-5</xm:f>
              </x14:cfvo>
              <x14:cfvo type="num">
                <xm:f>1.0000000000000001E-5</xm:f>
              </x14:cfvo>
            </x14:iconSet>
          </x14:cfRule>
          <xm:sqref>I19</xm:sqref>
        </x14:conditionalFormatting>
        <x14:conditionalFormatting xmlns:xm="http://schemas.microsoft.com/office/excel/2006/main">
          <x14:cfRule type="iconSet" priority="87" id="{57C1B615-906B-4EE8-9F9C-B26F5D9BD73E}">
            <x14:iconSet iconSet="3Triangles">
              <x14:cfvo type="percent">
                <xm:f>0</xm:f>
              </x14:cfvo>
              <x14:cfvo type="num">
                <xm:f>1.0000000000000001E-5</xm:f>
              </x14:cfvo>
              <x14:cfvo type="num">
                <xm:f>1.0000000000000001E-5</xm:f>
              </x14:cfvo>
            </x14:iconSet>
          </x14:cfRule>
          <xm:sqref>H20</xm:sqref>
        </x14:conditionalFormatting>
        <x14:conditionalFormatting xmlns:xm="http://schemas.microsoft.com/office/excel/2006/main">
          <x14:cfRule type="iconSet" priority="86" id="{B557557E-D435-4450-A65F-F3AD001E3C8E}">
            <x14:iconSet iconSet="3Triangles">
              <x14:cfvo type="percent">
                <xm:f>0</xm:f>
              </x14:cfvo>
              <x14:cfvo type="num">
                <xm:f>1.0000000000000001E-5</xm:f>
              </x14:cfvo>
              <x14:cfvo type="num">
                <xm:f>1.0000000000000001E-5</xm:f>
              </x14:cfvo>
            </x14:iconSet>
          </x14:cfRule>
          <xm:sqref>I20</xm:sqref>
        </x14:conditionalFormatting>
        <x14:conditionalFormatting xmlns:xm="http://schemas.microsoft.com/office/excel/2006/main">
          <x14:cfRule type="iconSet" priority="85" id="{548A0FC0-638A-4A30-9088-928E1C29776B}">
            <x14:iconSet iconSet="3Triangles">
              <x14:cfvo type="percent">
                <xm:f>0</xm:f>
              </x14:cfvo>
              <x14:cfvo type="num">
                <xm:f>1.0000000000000001E-5</xm:f>
              </x14:cfvo>
              <x14:cfvo type="num">
                <xm:f>1.0000000000000001E-5</xm:f>
              </x14:cfvo>
            </x14:iconSet>
          </x14:cfRule>
          <xm:sqref>H21</xm:sqref>
        </x14:conditionalFormatting>
        <x14:conditionalFormatting xmlns:xm="http://schemas.microsoft.com/office/excel/2006/main">
          <x14:cfRule type="iconSet" priority="84" id="{7C6B8845-4C93-41DF-BEBC-FD31CFB46C09}">
            <x14:iconSet iconSet="3Triangles">
              <x14:cfvo type="percent">
                <xm:f>0</xm:f>
              </x14:cfvo>
              <x14:cfvo type="num">
                <xm:f>1.0000000000000001E-5</xm:f>
              </x14:cfvo>
              <x14:cfvo type="num">
                <xm:f>1.0000000000000001E-5</xm:f>
              </x14:cfvo>
            </x14:iconSet>
          </x14:cfRule>
          <xm:sqref>I21</xm:sqref>
        </x14:conditionalFormatting>
        <x14:conditionalFormatting xmlns:xm="http://schemas.microsoft.com/office/excel/2006/main">
          <x14:cfRule type="iconSet" priority="83" id="{C4C241B2-C0B1-41F7-8680-1812ECE2E2F7}">
            <x14:iconSet iconSet="3Triangles">
              <x14:cfvo type="percent">
                <xm:f>0</xm:f>
              </x14:cfvo>
              <x14:cfvo type="num">
                <xm:f>1.0000000000000001E-5</xm:f>
              </x14:cfvo>
              <x14:cfvo type="num">
                <xm:f>1.0000000000000001E-5</xm:f>
              </x14:cfvo>
            </x14:iconSet>
          </x14:cfRule>
          <xm:sqref>H22</xm:sqref>
        </x14:conditionalFormatting>
        <x14:conditionalFormatting xmlns:xm="http://schemas.microsoft.com/office/excel/2006/main">
          <x14:cfRule type="iconSet" priority="82" id="{10B58953-C7BD-422F-9DE2-40214DC26574}">
            <x14:iconSet iconSet="3Triangles">
              <x14:cfvo type="percent">
                <xm:f>0</xm:f>
              </x14:cfvo>
              <x14:cfvo type="num">
                <xm:f>1.0000000000000001E-5</xm:f>
              </x14:cfvo>
              <x14:cfvo type="num">
                <xm:f>1.0000000000000001E-5</xm:f>
              </x14:cfvo>
            </x14:iconSet>
          </x14:cfRule>
          <xm:sqref>I22</xm:sqref>
        </x14:conditionalFormatting>
        <x14:conditionalFormatting xmlns:xm="http://schemas.microsoft.com/office/excel/2006/main">
          <x14:cfRule type="iconSet" priority="81" id="{DDD600BB-4804-4503-97E9-60E673B46BCE}">
            <x14:iconSet iconSet="3Triangles">
              <x14:cfvo type="percent">
                <xm:f>0</xm:f>
              </x14:cfvo>
              <x14:cfvo type="num">
                <xm:f>1.0000000000000001E-5</xm:f>
              </x14:cfvo>
              <x14:cfvo type="num">
                <xm:f>1.0000000000000001E-5</xm:f>
              </x14:cfvo>
            </x14:iconSet>
          </x14:cfRule>
          <xm:sqref>J17</xm:sqref>
        </x14:conditionalFormatting>
        <x14:conditionalFormatting xmlns:xm="http://schemas.microsoft.com/office/excel/2006/main">
          <x14:cfRule type="iconSet" priority="80" id="{CF74C10F-83DD-4C7E-B640-01B48C30C74E}">
            <x14:iconSet iconSet="3Triangles">
              <x14:cfvo type="percent">
                <xm:f>0</xm:f>
              </x14:cfvo>
              <x14:cfvo type="num">
                <xm:f>1.0000000000000001E-5</xm:f>
              </x14:cfvo>
              <x14:cfvo type="num">
                <xm:f>1.0000000000000001E-5</xm:f>
              </x14:cfvo>
            </x14:iconSet>
          </x14:cfRule>
          <xm:sqref>J18</xm:sqref>
        </x14:conditionalFormatting>
        <x14:conditionalFormatting xmlns:xm="http://schemas.microsoft.com/office/excel/2006/main">
          <x14:cfRule type="iconSet" priority="79" id="{EA844C99-C5D8-4C81-B2B4-FD184075BAF5}">
            <x14:iconSet iconSet="3Triangles">
              <x14:cfvo type="percent">
                <xm:f>0</xm:f>
              </x14:cfvo>
              <x14:cfvo type="num">
                <xm:f>1.0000000000000001E-5</xm:f>
              </x14:cfvo>
              <x14:cfvo type="num">
                <xm:f>1.0000000000000001E-5</xm:f>
              </x14:cfvo>
            </x14:iconSet>
          </x14:cfRule>
          <xm:sqref>J19</xm:sqref>
        </x14:conditionalFormatting>
        <x14:conditionalFormatting xmlns:xm="http://schemas.microsoft.com/office/excel/2006/main">
          <x14:cfRule type="iconSet" priority="78" id="{744AB9FA-B493-40D3-8E38-E414AB169030}">
            <x14:iconSet iconSet="3Triangles">
              <x14:cfvo type="percent">
                <xm:f>0</xm:f>
              </x14:cfvo>
              <x14:cfvo type="num">
                <xm:f>1.0000000000000001E-5</xm:f>
              </x14:cfvo>
              <x14:cfvo type="num">
                <xm:f>1.0000000000000001E-5</xm:f>
              </x14:cfvo>
            </x14:iconSet>
          </x14:cfRule>
          <xm:sqref>J20</xm:sqref>
        </x14:conditionalFormatting>
        <x14:conditionalFormatting xmlns:xm="http://schemas.microsoft.com/office/excel/2006/main">
          <x14:cfRule type="iconSet" priority="77" id="{6FBD9A1B-6CF4-4E10-8DEE-31534F618FC9}">
            <x14:iconSet iconSet="3Triangles">
              <x14:cfvo type="percent">
                <xm:f>0</xm:f>
              </x14:cfvo>
              <x14:cfvo type="num">
                <xm:f>1.0000000000000001E-5</xm:f>
              </x14:cfvo>
              <x14:cfvo type="num">
                <xm:f>1.0000000000000001E-5</xm:f>
              </x14:cfvo>
            </x14:iconSet>
          </x14:cfRule>
          <xm:sqref>J21</xm:sqref>
        </x14:conditionalFormatting>
        <x14:conditionalFormatting xmlns:xm="http://schemas.microsoft.com/office/excel/2006/main">
          <x14:cfRule type="iconSet" priority="76" id="{669EBB05-5326-4879-9192-EB9210883CF3}">
            <x14:iconSet iconSet="3Triangles">
              <x14:cfvo type="percent">
                <xm:f>0</xm:f>
              </x14:cfvo>
              <x14:cfvo type="num">
                <xm:f>1.0000000000000001E-5</xm:f>
              </x14:cfvo>
              <x14:cfvo type="num">
                <xm:f>1.0000000000000001E-5</xm:f>
              </x14:cfvo>
            </x14:iconSet>
          </x14:cfRule>
          <xm:sqref>J22</xm:sqref>
        </x14:conditionalFormatting>
        <x14:conditionalFormatting xmlns:xm="http://schemas.microsoft.com/office/excel/2006/main">
          <x14:cfRule type="iconSet" priority="75" id="{09CC5D3A-7AC3-4F9C-8564-DDF8B1814F07}">
            <x14:iconSet iconSet="3Triangles">
              <x14:cfvo type="percent">
                <xm:f>0</xm:f>
              </x14:cfvo>
              <x14:cfvo type="num">
                <xm:f>1.0000000000000001E-5</xm:f>
              </x14:cfvo>
              <x14:cfvo type="num">
                <xm:f>1.0000000000000001E-5</xm:f>
              </x14:cfvo>
            </x14:iconSet>
          </x14:cfRule>
          <xm:sqref>H29</xm:sqref>
        </x14:conditionalFormatting>
        <x14:conditionalFormatting xmlns:xm="http://schemas.microsoft.com/office/excel/2006/main">
          <x14:cfRule type="iconSet" priority="74" id="{E5DA7452-BB5A-4819-A34A-B3D3B45045BB}">
            <x14:iconSet iconSet="3Triangles">
              <x14:cfvo type="percent">
                <xm:f>0</xm:f>
              </x14:cfvo>
              <x14:cfvo type="num">
                <xm:f>1.0000000000000001E-5</xm:f>
              </x14:cfvo>
              <x14:cfvo type="num">
                <xm:f>1.0000000000000001E-5</xm:f>
              </x14:cfvo>
            </x14:iconSet>
          </x14:cfRule>
          <xm:sqref>I29</xm:sqref>
        </x14:conditionalFormatting>
        <x14:conditionalFormatting xmlns:xm="http://schemas.microsoft.com/office/excel/2006/main">
          <x14:cfRule type="iconSet" priority="73" id="{6783B05C-5317-4A88-AD55-2EB7FF2E9DAD}">
            <x14:iconSet iconSet="3Triangles">
              <x14:cfvo type="percent">
                <xm:f>0</xm:f>
              </x14:cfvo>
              <x14:cfvo type="num">
                <xm:f>1.0000000000000001E-5</xm:f>
              </x14:cfvo>
              <x14:cfvo type="num">
                <xm:f>1.0000000000000001E-5</xm:f>
              </x14:cfvo>
            </x14:iconSet>
          </x14:cfRule>
          <xm:sqref>H30</xm:sqref>
        </x14:conditionalFormatting>
        <x14:conditionalFormatting xmlns:xm="http://schemas.microsoft.com/office/excel/2006/main">
          <x14:cfRule type="iconSet" priority="72" id="{5BF0526F-DAD2-44FB-BCE4-D99F75ECDCB2}">
            <x14:iconSet iconSet="3Triangles">
              <x14:cfvo type="percent">
                <xm:f>0</xm:f>
              </x14:cfvo>
              <x14:cfvo type="num">
                <xm:f>1.0000000000000001E-5</xm:f>
              </x14:cfvo>
              <x14:cfvo type="num">
                <xm:f>1.0000000000000001E-5</xm:f>
              </x14:cfvo>
            </x14:iconSet>
          </x14:cfRule>
          <xm:sqref>I30</xm:sqref>
        </x14:conditionalFormatting>
        <x14:conditionalFormatting xmlns:xm="http://schemas.microsoft.com/office/excel/2006/main">
          <x14:cfRule type="iconSet" priority="71" id="{6880857E-8327-41A3-887A-BA1508583868}">
            <x14:iconSet iconSet="3Triangles">
              <x14:cfvo type="percent">
                <xm:f>0</xm:f>
              </x14:cfvo>
              <x14:cfvo type="num">
                <xm:f>1.0000000000000001E-5</xm:f>
              </x14:cfvo>
              <x14:cfvo type="num">
                <xm:f>1.0000000000000001E-5</xm:f>
              </x14:cfvo>
            </x14:iconSet>
          </x14:cfRule>
          <xm:sqref>H31</xm:sqref>
        </x14:conditionalFormatting>
        <x14:conditionalFormatting xmlns:xm="http://schemas.microsoft.com/office/excel/2006/main">
          <x14:cfRule type="iconSet" priority="70" id="{0565E4FD-4F53-4247-AEDA-96CC126C29F9}">
            <x14:iconSet iconSet="3Triangles">
              <x14:cfvo type="percent">
                <xm:f>0</xm:f>
              </x14:cfvo>
              <x14:cfvo type="num">
                <xm:f>1.0000000000000001E-5</xm:f>
              </x14:cfvo>
              <x14:cfvo type="num">
                <xm:f>1.0000000000000001E-5</xm:f>
              </x14:cfvo>
            </x14:iconSet>
          </x14:cfRule>
          <xm:sqref>I31</xm:sqref>
        </x14:conditionalFormatting>
        <x14:conditionalFormatting xmlns:xm="http://schemas.microsoft.com/office/excel/2006/main">
          <x14:cfRule type="iconSet" priority="69" id="{CF7B5E9D-69B5-4073-8275-B1910183394A}">
            <x14:iconSet iconSet="3Triangles">
              <x14:cfvo type="percent">
                <xm:f>0</xm:f>
              </x14:cfvo>
              <x14:cfvo type="num">
                <xm:f>1.0000000000000001E-5</xm:f>
              </x14:cfvo>
              <x14:cfvo type="num">
                <xm:f>1.0000000000000001E-5</xm:f>
              </x14:cfvo>
            </x14:iconSet>
          </x14:cfRule>
          <xm:sqref>H32</xm:sqref>
        </x14:conditionalFormatting>
        <x14:conditionalFormatting xmlns:xm="http://schemas.microsoft.com/office/excel/2006/main">
          <x14:cfRule type="iconSet" priority="68" id="{72AA9059-129E-4B2C-870F-7754E8A7938C}">
            <x14:iconSet iconSet="3Triangles">
              <x14:cfvo type="percent">
                <xm:f>0</xm:f>
              </x14:cfvo>
              <x14:cfvo type="num">
                <xm:f>1.0000000000000001E-5</xm:f>
              </x14:cfvo>
              <x14:cfvo type="num">
                <xm:f>1.0000000000000001E-5</xm:f>
              </x14:cfvo>
            </x14:iconSet>
          </x14:cfRule>
          <xm:sqref>I32</xm:sqref>
        </x14:conditionalFormatting>
        <x14:conditionalFormatting xmlns:xm="http://schemas.microsoft.com/office/excel/2006/main">
          <x14:cfRule type="iconSet" priority="67" id="{3C71885D-2849-4282-8C6C-DA46FDA21657}">
            <x14:iconSet iconSet="3Triangles">
              <x14:cfvo type="percent">
                <xm:f>0</xm:f>
              </x14:cfvo>
              <x14:cfvo type="num">
                <xm:f>1.0000000000000001E-5</xm:f>
              </x14:cfvo>
              <x14:cfvo type="num">
                <xm:f>1.0000000000000001E-5</xm:f>
              </x14:cfvo>
            </x14:iconSet>
          </x14:cfRule>
          <xm:sqref>H33</xm:sqref>
        </x14:conditionalFormatting>
        <x14:conditionalFormatting xmlns:xm="http://schemas.microsoft.com/office/excel/2006/main">
          <x14:cfRule type="iconSet" priority="66" id="{6AD636F4-5FE7-4CA3-81F9-B192583DCEF4}">
            <x14:iconSet iconSet="3Triangles">
              <x14:cfvo type="percent">
                <xm:f>0</xm:f>
              </x14:cfvo>
              <x14:cfvo type="num">
                <xm:f>1.0000000000000001E-5</xm:f>
              </x14:cfvo>
              <x14:cfvo type="num">
                <xm:f>1.0000000000000001E-5</xm:f>
              </x14:cfvo>
            </x14:iconSet>
          </x14:cfRule>
          <xm:sqref>I33</xm:sqref>
        </x14:conditionalFormatting>
        <x14:conditionalFormatting xmlns:xm="http://schemas.microsoft.com/office/excel/2006/main">
          <x14:cfRule type="iconSet" priority="65" id="{DDAD01F0-E4B9-4158-A2C5-47682F6111F6}">
            <x14:iconSet iconSet="3Triangles">
              <x14:cfvo type="percent">
                <xm:f>0</xm:f>
              </x14:cfvo>
              <x14:cfvo type="num">
                <xm:f>1.0000000000000001E-5</xm:f>
              </x14:cfvo>
              <x14:cfvo type="num">
                <xm:f>1.0000000000000001E-5</xm:f>
              </x14:cfvo>
            </x14:iconSet>
          </x14:cfRule>
          <xm:sqref>H34</xm:sqref>
        </x14:conditionalFormatting>
        <x14:conditionalFormatting xmlns:xm="http://schemas.microsoft.com/office/excel/2006/main">
          <x14:cfRule type="iconSet" priority="64" id="{C144EC6F-661D-4D86-8814-11690E7A146A}">
            <x14:iconSet iconSet="3Triangles">
              <x14:cfvo type="percent">
                <xm:f>0</xm:f>
              </x14:cfvo>
              <x14:cfvo type="num">
                <xm:f>1.0000000000000001E-5</xm:f>
              </x14:cfvo>
              <x14:cfvo type="num">
                <xm:f>1.0000000000000001E-5</xm:f>
              </x14:cfvo>
            </x14:iconSet>
          </x14:cfRule>
          <xm:sqref>I34</xm:sqref>
        </x14:conditionalFormatting>
        <x14:conditionalFormatting xmlns:xm="http://schemas.microsoft.com/office/excel/2006/main">
          <x14:cfRule type="iconSet" priority="63" id="{AB8823E8-E81D-4D71-839A-C62183CCCEA2}">
            <x14:iconSet iconSet="3Triangles">
              <x14:cfvo type="percent">
                <xm:f>0</xm:f>
              </x14:cfvo>
              <x14:cfvo type="num">
                <xm:f>1.0000000000000001E-5</xm:f>
              </x14:cfvo>
              <x14:cfvo type="num">
                <xm:f>1.0000000000000001E-5</xm:f>
              </x14:cfvo>
            </x14:iconSet>
          </x14:cfRule>
          <xm:sqref>J29</xm:sqref>
        </x14:conditionalFormatting>
        <x14:conditionalFormatting xmlns:xm="http://schemas.microsoft.com/office/excel/2006/main">
          <x14:cfRule type="iconSet" priority="62" id="{E3DB89B0-B6CD-44C1-8267-DAE1F31CC490}">
            <x14:iconSet iconSet="3Triangles">
              <x14:cfvo type="percent">
                <xm:f>0</xm:f>
              </x14:cfvo>
              <x14:cfvo type="num">
                <xm:f>1.0000000000000001E-5</xm:f>
              </x14:cfvo>
              <x14:cfvo type="num">
                <xm:f>1.0000000000000001E-5</xm:f>
              </x14:cfvo>
            </x14:iconSet>
          </x14:cfRule>
          <xm:sqref>J30</xm:sqref>
        </x14:conditionalFormatting>
        <x14:conditionalFormatting xmlns:xm="http://schemas.microsoft.com/office/excel/2006/main">
          <x14:cfRule type="iconSet" priority="61" id="{5F9E9BD4-210F-429C-93C1-53656BEC25F9}">
            <x14:iconSet iconSet="3Triangles">
              <x14:cfvo type="percent">
                <xm:f>0</xm:f>
              </x14:cfvo>
              <x14:cfvo type="num">
                <xm:f>1.0000000000000001E-5</xm:f>
              </x14:cfvo>
              <x14:cfvo type="num">
                <xm:f>1.0000000000000001E-5</xm:f>
              </x14:cfvo>
            </x14:iconSet>
          </x14:cfRule>
          <xm:sqref>J31</xm:sqref>
        </x14:conditionalFormatting>
        <x14:conditionalFormatting xmlns:xm="http://schemas.microsoft.com/office/excel/2006/main">
          <x14:cfRule type="iconSet" priority="60" id="{FD411316-B305-4DBF-86EE-F9E077FC6D43}">
            <x14:iconSet iconSet="3Triangles">
              <x14:cfvo type="percent">
                <xm:f>0</xm:f>
              </x14:cfvo>
              <x14:cfvo type="num">
                <xm:f>1.0000000000000001E-5</xm:f>
              </x14:cfvo>
              <x14:cfvo type="num">
                <xm:f>1.0000000000000001E-5</xm:f>
              </x14:cfvo>
            </x14:iconSet>
          </x14:cfRule>
          <xm:sqref>J32</xm:sqref>
        </x14:conditionalFormatting>
        <x14:conditionalFormatting xmlns:xm="http://schemas.microsoft.com/office/excel/2006/main">
          <x14:cfRule type="iconSet" priority="59" id="{6B304431-61E3-40FD-AF96-84802DDA1CD5}">
            <x14:iconSet iconSet="3Triangles">
              <x14:cfvo type="percent">
                <xm:f>0</xm:f>
              </x14:cfvo>
              <x14:cfvo type="num">
                <xm:f>1.0000000000000001E-5</xm:f>
              </x14:cfvo>
              <x14:cfvo type="num">
                <xm:f>1.0000000000000001E-5</xm:f>
              </x14:cfvo>
            </x14:iconSet>
          </x14:cfRule>
          <xm:sqref>J33</xm:sqref>
        </x14:conditionalFormatting>
        <x14:conditionalFormatting xmlns:xm="http://schemas.microsoft.com/office/excel/2006/main">
          <x14:cfRule type="iconSet" priority="58" id="{A8F488A4-4F97-420A-B80D-FB5D2C27195D}">
            <x14:iconSet iconSet="3Triangles">
              <x14:cfvo type="percent">
                <xm:f>0</xm:f>
              </x14:cfvo>
              <x14:cfvo type="num">
                <xm:f>1.0000000000000001E-5</xm:f>
              </x14:cfvo>
              <x14:cfvo type="num">
                <xm:f>1.0000000000000001E-5</xm:f>
              </x14:cfvo>
            </x14:iconSet>
          </x14:cfRule>
          <xm:sqref>J34</xm:sqref>
        </x14:conditionalFormatting>
        <x14:conditionalFormatting xmlns:xm="http://schemas.microsoft.com/office/excel/2006/main">
          <x14:cfRule type="iconSet" priority="57" id="{5B1BD059-DB70-4C0C-B32C-562A4B897FAB}">
            <x14:iconSet iconSet="3Triangles">
              <x14:cfvo type="percent">
                <xm:f>0</xm:f>
              </x14:cfvo>
              <x14:cfvo type="num">
                <xm:f>1.0000000000000001E-5</xm:f>
              </x14:cfvo>
              <x14:cfvo type="num">
                <xm:f>1.0000000000000001E-5</xm:f>
              </x14:cfvo>
            </x14:iconSet>
          </x14:cfRule>
          <xm:sqref>H11</xm:sqref>
        </x14:conditionalFormatting>
        <x14:conditionalFormatting xmlns:xm="http://schemas.microsoft.com/office/excel/2006/main">
          <x14:cfRule type="iconSet" priority="56" id="{B2A3C442-F0D3-48FD-9ACF-B00F2B3F93CE}">
            <x14:iconSet iconSet="3Triangles">
              <x14:cfvo type="percent">
                <xm:f>0</xm:f>
              </x14:cfvo>
              <x14:cfvo type="num">
                <xm:f>1.0000000000000001E-5</xm:f>
              </x14:cfvo>
              <x14:cfvo type="num">
                <xm:f>1.0000000000000001E-5</xm:f>
              </x14:cfvo>
            </x14:iconSet>
          </x14:cfRule>
          <xm:sqref>I11</xm:sqref>
        </x14:conditionalFormatting>
        <x14:conditionalFormatting xmlns:xm="http://schemas.microsoft.com/office/excel/2006/main">
          <x14:cfRule type="iconSet" priority="55" id="{52B6B423-E4BD-4B49-90EC-EA4C2116DC90}">
            <x14:iconSet iconSet="3Triangles">
              <x14:cfvo type="percent">
                <xm:f>0</xm:f>
              </x14:cfvo>
              <x14:cfvo type="num">
                <xm:f>1.0000000000000001E-5</xm:f>
              </x14:cfvo>
              <x14:cfvo type="num">
                <xm:f>1.0000000000000001E-5</xm:f>
              </x14:cfvo>
            </x14:iconSet>
          </x14:cfRule>
          <xm:sqref>H12</xm:sqref>
        </x14:conditionalFormatting>
        <x14:conditionalFormatting xmlns:xm="http://schemas.microsoft.com/office/excel/2006/main">
          <x14:cfRule type="iconSet" priority="54" id="{17645E2B-38E8-4345-B9AD-8463FF697121}">
            <x14:iconSet iconSet="3Triangles">
              <x14:cfvo type="percent">
                <xm:f>0</xm:f>
              </x14:cfvo>
              <x14:cfvo type="num">
                <xm:f>1.0000000000000001E-5</xm:f>
              </x14:cfvo>
              <x14:cfvo type="num">
                <xm:f>1.0000000000000001E-5</xm:f>
              </x14:cfvo>
            </x14:iconSet>
          </x14:cfRule>
          <xm:sqref>I12</xm:sqref>
        </x14:conditionalFormatting>
        <x14:conditionalFormatting xmlns:xm="http://schemas.microsoft.com/office/excel/2006/main">
          <x14:cfRule type="iconSet" priority="53" id="{36ADDB15-7D80-4CB6-BAFB-F0312CD1D7D7}">
            <x14:iconSet iconSet="3Triangles">
              <x14:cfvo type="percent">
                <xm:f>0</xm:f>
              </x14:cfvo>
              <x14:cfvo type="num">
                <xm:f>1.0000000000000001E-5</xm:f>
              </x14:cfvo>
              <x14:cfvo type="num">
                <xm:f>1.0000000000000001E-5</xm:f>
              </x14:cfvo>
            </x14:iconSet>
          </x14:cfRule>
          <xm:sqref>H13</xm:sqref>
        </x14:conditionalFormatting>
        <x14:conditionalFormatting xmlns:xm="http://schemas.microsoft.com/office/excel/2006/main">
          <x14:cfRule type="iconSet" priority="52" id="{A7159CC4-3285-419B-B9FE-003F92F32E59}">
            <x14:iconSet iconSet="3Triangles">
              <x14:cfvo type="percent">
                <xm:f>0</xm:f>
              </x14:cfvo>
              <x14:cfvo type="num">
                <xm:f>1.0000000000000001E-5</xm:f>
              </x14:cfvo>
              <x14:cfvo type="num">
                <xm:f>1.0000000000000001E-5</xm:f>
              </x14:cfvo>
            </x14:iconSet>
          </x14:cfRule>
          <xm:sqref>I13</xm:sqref>
        </x14:conditionalFormatting>
        <x14:conditionalFormatting xmlns:xm="http://schemas.microsoft.com/office/excel/2006/main">
          <x14:cfRule type="iconSet" priority="51" id="{C25FF6DF-7956-43B3-9048-16495B095CEC}">
            <x14:iconSet iconSet="3Triangles">
              <x14:cfvo type="percent">
                <xm:f>0</xm:f>
              </x14:cfvo>
              <x14:cfvo type="num">
                <xm:f>1.0000000000000001E-5</xm:f>
              </x14:cfvo>
              <x14:cfvo type="num">
                <xm:f>1.0000000000000001E-5</xm:f>
              </x14:cfvo>
            </x14:iconSet>
          </x14:cfRule>
          <xm:sqref>H14</xm:sqref>
        </x14:conditionalFormatting>
        <x14:conditionalFormatting xmlns:xm="http://schemas.microsoft.com/office/excel/2006/main">
          <x14:cfRule type="iconSet" priority="50" id="{82D49ADE-6D1A-498D-9A22-EB6E1EB21FF4}">
            <x14:iconSet iconSet="3Triangles">
              <x14:cfvo type="percent">
                <xm:f>0</xm:f>
              </x14:cfvo>
              <x14:cfvo type="num">
                <xm:f>1.0000000000000001E-5</xm:f>
              </x14:cfvo>
              <x14:cfvo type="num">
                <xm:f>1.0000000000000001E-5</xm:f>
              </x14:cfvo>
            </x14:iconSet>
          </x14:cfRule>
          <xm:sqref>I14</xm:sqref>
        </x14:conditionalFormatting>
        <x14:conditionalFormatting xmlns:xm="http://schemas.microsoft.com/office/excel/2006/main">
          <x14:cfRule type="iconSet" priority="49" id="{F28C15F9-7560-4C7B-8A74-AA8B36F958A4}">
            <x14:iconSet iconSet="3Triangles">
              <x14:cfvo type="percent">
                <xm:f>0</xm:f>
              </x14:cfvo>
              <x14:cfvo type="num">
                <xm:f>1.0000000000000001E-5</xm:f>
              </x14:cfvo>
              <x14:cfvo type="num">
                <xm:f>1.0000000000000001E-5</xm:f>
              </x14:cfvo>
            </x14:iconSet>
          </x14:cfRule>
          <xm:sqref>H15</xm:sqref>
        </x14:conditionalFormatting>
        <x14:conditionalFormatting xmlns:xm="http://schemas.microsoft.com/office/excel/2006/main">
          <x14:cfRule type="iconSet" priority="48" id="{BEEAED8B-0CD7-46FC-A117-F1DC5C15E4BA}">
            <x14:iconSet iconSet="3Triangles">
              <x14:cfvo type="percent">
                <xm:f>0</xm:f>
              </x14:cfvo>
              <x14:cfvo type="num">
                <xm:f>1.0000000000000001E-5</xm:f>
              </x14:cfvo>
              <x14:cfvo type="num">
                <xm:f>1.0000000000000001E-5</xm:f>
              </x14:cfvo>
            </x14:iconSet>
          </x14:cfRule>
          <xm:sqref>I15</xm:sqref>
        </x14:conditionalFormatting>
        <x14:conditionalFormatting xmlns:xm="http://schemas.microsoft.com/office/excel/2006/main">
          <x14:cfRule type="iconSet" priority="47" id="{6590EB02-8947-4C20-A3EA-E003CECEC9BC}">
            <x14:iconSet iconSet="3Triangles">
              <x14:cfvo type="percent">
                <xm:f>0</xm:f>
              </x14:cfvo>
              <x14:cfvo type="num">
                <xm:f>1.0000000000000001E-5</xm:f>
              </x14:cfvo>
              <x14:cfvo type="num">
                <xm:f>1.0000000000000001E-5</xm:f>
              </x14:cfvo>
            </x14:iconSet>
          </x14:cfRule>
          <xm:sqref>H16</xm:sqref>
        </x14:conditionalFormatting>
        <x14:conditionalFormatting xmlns:xm="http://schemas.microsoft.com/office/excel/2006/main">
          <x14:cfRule type="iconSet" priority="46" id="{07FC6301-35AC-442F-817E-2ABDAE7DC408}">
            <x14:iconSet iconSet="3Triangles">
              <x14:cfvo type="percent">
                <xm:f>0</xm:f>
              </x14:cfvo>
              <x14:cfvo type="num">
                <xm:f>1.0000000000000001E-5</xm:f>
              </x14:cfvo>
              <x14:cfvo type="num">
                <xm:f>1.0000000000000001E-5</xm:f>
              </x14:cfvo>
            </x14:iconSet>
          </x14:cfRule>
          <xm:sqref>I16</xm:sqref>
        </x14:conditionalFormatting>
        <x14:conditionalFormatting xmlns:xm="http://schemas.microsoft.com/office/excel/2006/main">
          <x14:cfRule type="iconSet" priority="45" id="{86B1259E-FB68-48E0-AAC4-7C55F2F741B0}">
            <x14:iconSet iconSet="3Triangles">
              <x14:cfvo type="percent">
                <xm:f>0</xm:f>
              </x14:cfvo>
              <x14:cfvo type="num">
                <xm:f>1.0000000000000001E-5</xm:f>
              </x14:cfvo>
              <x14:cfvo type="num">
                <xm:f>1.0000000000000001E-5</xm:f>
              </x14:cfvo>
            </x14:iconSet>
          </x14:cfRule>
          <xm:sqref>J11</xm:sqref>
        </x14:conditionalFormatting>
        <x14:conditionalFormatting xmlns:xm="http://schemas.microsoft.com/office/excel/2006/main">
          <x14:cfRule type="iconSet" priority="44" id="{90214206-ACC7-4D2E-802A-38585686A7B8}">
            <x14:iconSet iconSet="3Triangles">
              <x14:cfvo type="percent">
                <xm:f>0</xm:f>
              </x14:cfvo>
              <x14:cfvo type="num">
                <xm:f>1.0000000000000001E-5</xm:f>
              </x14:cfvo>
              <x14:cfvo type="num">
                <xm:f>1.0000000000000001E-5</xm:f>
              </x14:cfvo>
            </x14:iconSet>
          </x14:cfRule>
          <xm:sqref>J12</xm:sqref>
        </x14:conditionalFormatting>
        <x14:conditionalFormatting xmlns:xm="http://schemas.microsoft.com/office/excel/2006/main">
          <x14:cfRule type="iconSet" priority="43" id="{E609A813-3C53-4B3E-A022-D33D091B2CF9}">
            <x14:iconSet iconSet="3Triangles">
              <x14:cfvo type="percent">
                <xm:f>0</xm:f>
              </x14:cfvo>
              <x14:cfvo type="num">
                <xm:f>1.0000000000000001E-5</xm:f>
              </x14:cfvo>
              <x14:cfvo type="num">
                <xm:f>1.0000000000000001E-5</xm:f>
              </x14:cfvo>
            </x14:iconSet>
          </x14:cfRule>
          <xm:sqref>J13</xm:sqref>
        </x14:conditionalFormatting>
        <x14:conditionalFormatting xmlns:xm="http://schemas.microsoft.com/office/excel/2006/main">
          <x14:cfRule type="iconSet" priority="42" id="{140DFA1F-7C3C-4975-8C17-DFB12E3E358F}">
            <x14:iconSet iconSet="3Triangles">
              <x14:cfvo type="percent">
                <xm:f>0</xm:f>
              </x14:cfvo>
              <x14:cfvo type="num">
                <xm:f>1.0000000000000001E-5</xm:f>
              </x14:cfvo>
              <x14:cfvo type="num">
                <xm:f>1.0000000000000001E-5</xm:f>
              </x14:cfvo>
            </x14:iconSet>
          </x14:cfRule>
          <xm:sqref>J14</xm:sqref>
        </x14:conditionalFormatting>
        <x14:conditionalFormatting xmlns:xm="http://schemas.microsoft.com/office/excel/2006/main">
          <x14:cfRule type="iconSet" priority="41" id="{6E977029-86B0-47DE-92A3-E888A76529D3}">
            <x14:iconSet iconSet="3Triangles">
              <x14:cfvo type="percent">
                <xm:f>0</xm:f>
              </x14:cfvo>
              <x14:cfvo type="num">
                <xm:f>1.0000000000000001E-5</xm:f>
              </x14:cfvo>
              <x14:cfvo type="num">
                <xm:f>1.0000000000000001E-5</xm:f>
              </x14:cfvo>
            </x14:iconSet>
          </x14:cfRule>
          <xm:sqref>J15</xm:sqref>
        </x14:conditionalFormatting>
        <x14:conditionalFormatting xmlns:xm="http://schemas.microsoft.com/office/excel/2006/main">
          <x14:cfRule type="iconSet" priority="40" id="{CF97072A-827E-4A4B-9E00-830B0AD52BE5}">
            <x14:iconSet iconSet="3Triangles">
              <x14:cfvo type="percent">
                <xm:f>0</xm:f>
              </x14:cfvo>
              <x14:cfvo type="num">
                <xm:f>1.0000000000000001E-5</xm:f>
              </x14:cfvo>
              <x14:cfvo type="num">
                <xm:f>1.0000000000000001E-5</xm:f>
              </x14:cfvo>
            </x14:iconSet>
          </x14:cfRule>
          <xm:sqref>J16</xm:sqref>
        </x14:conditionalFormatting>
        <x14:conditionalFormatting xmlns:xm="http://schemas.microsoft.com/office/excel/2006/main">
          <x14:cfRule type="iconSet" priority="39" id="{385ABA2A-EE08-416D-8C97-6943795EB60E}">
            <x14:iconSet iconSet="3Triangles">
              <x14:cfvo type="percent">
                <xm:f>0</xm:f>
              </x14:cfvo>
              <x14:cfvo type="num">
                <xm:f>1.0000000000000001E-5</xm:f>
              </x14:cfvo>
              <x14:cfvo type="num">
                <xm:f>1.0000000000000001E-5</xm:f>
              </x14:cfvo>
            </x14:iconSet>
          </x14:cfRule>
          <xm:sqref>H23</xm:sqref>
        </x14:conditionalFormatting>
        <x14:conditionalFormatting xmlns:xm="http://schemas.microsoft.com/office/excel/2006/main">
          <x14:cfRule type="iconSet" priority="38" id="{631519E7-2E9F-42BB-8A01-CBF98078AE75}">
            <x14:iconSet iconSet="3Triangles">
              <x14:cfvo type="percent">
                <xm:f>0</xm:f>
              </x14:cfvo>
              <x14:cfvo type="num">
                <xm:f>1.0000000000000001E-5</xm:f>
              </x14:cfvo>
              <x14:cfvo type="num">
                <xm:f>1.0000000000000001E-5</xm:f>
              </x14:cfvo>
            </x14:iconSet>
          </x14:cfRule>
          <xm:sqref>I23</xm:sqref>
        </x14:conditionalFormatting>
        <x14:conditionalFormatting xmlns:xm="http://schemas.microsoft.com/office/excel/2006/main">
          <x14:cfRule type="iconSet" priority="37" id="{2B3AE0FF-C52E-4545-8EFD-74164EC6139F}">
            <x14:iconSet iconSet="3Triangles">
              <x14:cfvo type="percent">
                <xm:f>0</xm:f>
              </x14:cfvo>
              <x14:cfvo type="num">
                <xm:f>1.0000000000000001E-5</xm:f>
              </x14:cfvo>
              <x14:cfvo type="num">
                <xm:f>1.0000000000000001E-5</xm:f>
              </x14:cfvo>
            </x14:iconSet>
          </x14:cfRule>
          <xm:sqref>H24</xm:sqref>
        </x14:conditionalFormatting>
        <x14:conditionalFormatting xmlns:xm="http://schemas.microsoft.com/office/excel/2006/main">
          <x14:cfRule type="iconSet" priority="36" id="{113252D5-2403-48A3-B5BD-45220FB9A1E2}">
            <x14:iconSet iconSet="3Triangles">
              <x14:cfvo type="percent">
                <xm:f>0</xm:f>
              </x14:cfvo>
              <x14:cfvo type="num">
                <xm:f>1.0000000000000001E-5</xm:f>
              </x14:cfvo>
              <x14:cfvo type="num">
                <xm:f>1.0000000000000001E-5</xm:f>
              </x14:cfvo>
            </x14:iconSet>
          </x14:cfRule>
          <xm:sqref>I24</xm:sqref>
        </x14:conditionalFormatting>
        <x14:conditionalFormatting xmlns:xm="http://schemas.microsoft.com/office/excel/2006/main">
          <x14:cfRule type="iconSet" priority="35" id="{1ED0AF58-0BB5-4C53-A25E-0F78AAF26AF8}">
            <x14:iconSet iconSet="3Triangles">
              <x14:cfvo type="percent">
                <xm:f>0</xm:f>
              </x14:cfvo>
              <x14:cfvo type="num">
                <xm:f>1.0000000000000001E-5</xm:f>
              </x14:cfvo>
              <x14:cfvo type="num">
                <xm:f>1.0000000000000001E-5</xm:f>
              </x14:cfvo>
            </x14:iconSet>
          </x14:cfRule>
          <xm:sqref>H25</xm:sqref>
        </x14:conditionalFormatting>
        <x14:conditionalFormatting xmlns:xm="http://schemas.microsoft.com/office/excel/2006/main">
          <x14:cfRule type="iconSet" priority="34" id="{0D417D7A-456F-4A30-849F-E790BFFC6C43}">
            <x14:iconSet iconSet="3Triangles">
              <x14:cfvo type="percent">
                <xm:f>0</xm:f>
              </x14:cfvo>
              <x14:cfvo type="num">
                <xm:f>1.0000000000000001E-5</xm:f>
              </x14:cfvo>
              <x14:cfvo type="num">
                <xm:f>1.0000000000000001E-5</xm:f>
              </x14:cfvo>
            </x14:iconSet>
          </x14:cfRule>
          <xm:sqref>I25</xm:sqref>
        </x14:conditionalFormatting>
        <x14:conditionalFormatting xmlns:xm="http://schemas.microsoft.com/office/excel/2006/main">
          <x14:cfRule type="iconSet" priority="33" id="{47E938D4-FB7F-441B-B9A6-D9B5F32B5B84}">
            <x14:iconSet iconSet="3Triangles">
              <x14:cfvo type="percent">
                <xm:f>0</xm:f>
              </x14:cfvo>
              <x14:cfvo type="num">
                <xm:f>1.0000000000000001E-5</xm:f>
              </x14:cfvo>
              <x14:cfvo type="num">
                <xm:f>1.0000000000000001E-5</xm:f>
              </x14:cfvo>
            </x14:iconSet>
          </x14:cfRule>
          <xm:sqref>H26</xm:sqref>
        </x14:conditionalFormatting>
        <x14:conditionalFormatting xmlns:xm="http://schemas.microsoft.com/office/excel/2006/main">
          <x14:cfRule type="iconSet" priority="32" id="{7B4FB3F8-4489-4F10-B3CC-E0E625DFB847}">
            <x14:iconSet iconSet="3Triangles">
              <x14:cfvo type="percent">
                <xm:f>0</xm:f>
              </x14:cfvo>
              <x14:cfvo type="num">
                <xm:f>1.0000000000000001E-5</xm:f>
              </x14:cfvo>
              <x14:cfvo type="num">
                <xm:f>1.0000000000000001E-5</xm:f>
              </x14:cfvo>
            </x14:iconSet>
          </x14:cfRule>
          <xm:sqref>I26</xm:sqref>
        </x14:conditionalFormatting>
        <x14:conditionalFormatting xmlns:xm="http://schemas.microsoft.com/office/excel/2006/main">
          <x14:cfRule type="iconSet" priority="31" id="{3E1C5EAF-0286-40A2-8517-BBE4D7AF8379}">
            <x14:iconSet iconSet="3Triangles">
              <x14:cfvo type="percent">
                <xm:f>0</xm:f>
              </x14:cfvo>
              <x14:cfvo type="num">
                <xm:f>1.0000000000000001E-5</xm:f>
              </x14:cfvo>
              <x14:cfvo type="num">
                <xm:f>1.0000000000000001E-5</xm:f>
              </x14:cfvo>
            </x14:iconSet>
          </x14:cfRule>
          <xm:sqref>H27</xm:sqref>
        </x14:conditionalFormatting>
        <x14:conditionalFormatting xmlns:xm="http://schemas.microsoft.com/office/excel/2006/main">
          <x14:cfRule type="iconSet" priority="30" id="{29638DEF-33A8-4DD7-B7DD-DAC20752B1BF}">
            <x14:iconSet iconSet="3Triangles">
              <x14:cfvo type="percent">
                <xm:f>0</xm:f>
              </x14:cfvo>
              <x14:cfvo type="num">
                <xm:f>1.0000000000000001E-5</xm:f>
              </x14:cfvo>
              <x14:cfvo type="num">
                <xm:f>1.0000000000000001E-5</xm:f>
              </x14:cfvo>
            </x14:iconSet>
          </x14:cfRule>
          <xm:sqref>I27</xm:sqref>
        </x14:conditionalFormatting>
        <x14:conditionalFormatting xmlns:xm="http://schemas.microsoft.com/office/excel/2006/main">
          <x14:cfRule type="iconSet" priority="29" id="{17E91B21-BC05-4B67-991A-2ACC7340D5CA}">
            <x14:iconSet iconSet="3Triangles">
              <x14:cfvo type="percent">
                <xm:f>0</xm:f>
              </x14:cfvo>
              <x14:cfvo type="num">
                <xm:f>1.0000000000000001E-5</xm:f>
              </x14:cfvo>
              <x14:cfvo type="num">
                <xm:f>1.0000000000000001E-5</xm:f>
              </x14:cfvo>
            </x14:iconSet>
          </x14:cfRule>
          <xm:sqref>H28</xm:sqref>
        </x14:conditionalFormatting>
        <x14:conditionalFormatting xmlns:xm="http://schemas.microsoft.com/office/excel/2006/main">
          <x14:cfRule type="iconSet" priority="28" id="{7650B360-83E6-4D5E-A9C5-A0A9CA2E19BA}">
            <x14:iconSet iconSet="3Triangles">
              <x14:cfvo type="percent">
                <xm:f>0</xm:f>
              </x14:cfvo>
              <x14:cfvo type="num">
                <xm:f>1.0000000000000001E-5</xm:f>
              </x14:cfvo>
              <x14:cfvo type="num">
                <xm:f>1.0000000000000001E-5</xm:f>
              </x14:cfvo>
            </x14:iconSet>
          </x14:cfRule>
          <xm:sqref>I28</xm:sqref>
        </x14:conditionalFormatting>
        <x14:conditionalFormatting xmlns:xm="http://schemas.microsoft.com/office/excel/2006/main">
          <x14:cfRule type="iconSet" priority="27" id="{0E92D03A-B8C9-4476-9816-9DA5222063E1}">
            <x14:iconSet iconSet="3Triangles">
              <x14:cfvo type="percent">
                <xm:f>0</xm:f>
              </x14:cfvo>
              <x14:cfvo type="num">
                <xm:f>1.0000000000000001E-5</xm:f>
              </x14:cfvo>
              <x14:cfvo type="num">
                <xm:f>1.0000000000000001E-5</xm:f>
              </x14:cfvo>
            </x14:iconSet>
          </x14:cfRule>
          <xm:sqref>J23</xm:sqref>
        </x14:conditionalFormatting>
        <x14:conditionalFormatting xmlns:xm="http://schemas.microsoft.com/office/excel/2006/main">
          <x14:cfRule type="iconSet" priority="26" id="{EBFB5D39-E09E-44A8-B97C-4D0DC4CF3A7F}">
            <x14:iconSet iconSet="3Triangles">
              <x14:cfvo type="percent">
                <xm:f>0</xm:f>
              </x14:cfvo>
              <x14:cfvo type="num">
                <xm:f>1.0000000000000001E-5</xm:f>
              </x14:cfvo>
              <x14:cfvo type="num">
                <xm:f>1.0000000000000001E-5</xm:f>
              </x14:cfvo>
            </x14:iconSet>
          </x14:cfRule>
          <xm:sqref>J24</xm:sqref>
        </x14:conditionalFormatting>
        <x14:conditionalFormatting xmlns:xm="http://schemas.microsoft.com/office/excel/2006/main">
          <x14:cfRule type="iconSet" priority="25" id="{8D8A8B49-FED2-4F4B-8298-111C67B93C66}">
            <x14:iconSet iconSet="3Triangles">
              <x14:cfvo type="percent">
                <xm:f>0</xm:f>
              </x14:cfvo>
              <x14:cfvo type="num">
                <xm:f>1.0000000000000001E-5</xm:f>
              </x14:cfvo>
              <x14:cfvo type="num">
                <xm:f>1.0000000000000001E-5</xm:f>
              </x14:cfvo>
            </x14:iconSet>
          </x14:cfRule>
          <xm:sqref>J25</xm:sqref>
        </x14:conditionalFormatting>
        <x14:conditionalFormatting xmlns:xm="http://schemas.microsoft.com/office/excel/2006/main">
          <x14:cfRule type="iconSet" priority="24" id="{0B34D274-8515-46EC-BE9B-649C419CEB9F}">
            <x14:iconSet iconSet="3Triangles">
              <x14:cfvo type="percent">
                <xm:f>0</xm:f>
              </x14:cfvo>
              <x14:cfvo type="num">
                <xm:f>1.0000000000000001E-5</xm:f>
              </x14:cfvo>
              <x14:cfvo type="num">
                <xm:f>1.0000000000000001E-5</xm:f>
              </x14:cfvo>
            </x14:iconSet>
          </x14:cfRule>
          <xm:sqref>J26</xm:sqref>
        </x14:conditionalFormatting>
        <x14:conditionalFormatting xmlns:xm="http://schemas.microsoft.com/office/excel/2006/main">
          <x14:cfRule type="iconSet" priority="23" id="{5BA78810-ABF3-4A20-B445-F2E97EEEDC36}">
            <x14:iconSet iconSet="3Triangles">
              <x14:cfvo type="percent">
                <xm:f>0</xm:f>
              </x14:cfvo>
              <x14:cfvo type="num">
                <xm:f>1.0000000000000001E-5</xm:f>
              </x14:cfvo>
              <x14:cfvo type="num">
                <xm:f>1.0000000000000001E-5</xm:f>
              </x14:cfvo>
            </x14:iconSet>
          </x14:cfRule>
          <xm:sqref>J27</xm:sqref>
        </x14:conditionalFormatting>
        <x14:conditionalFormatting xmlns:xm="http://schemas.microsoft.com/office/excel/2006/main">
          <x14:cfRule type="iconSet" priority="22" id="{A18A48A5-9488-4C32-85BB-F7BA69DB70D0}">
            <x14:iconSet iconSet="3Triangles">
              <x14:cfvo type="percent">
                <xm:f>0</xm:f>
              </x14:cfvo>
              <x14:cfvo type="num">
                <xm:f>1.0000000000000001E-5</xm:f>
              </x14:cfvo>
              <x14:cfvo type="num">
                <xm:f>1.0000000000000001E-5</xm:f>
              </x14:cfvo>
            </x14:iconSet>
          </x14:cfRule>
          <xm:sqref>J28</xm:sqref>
        </x14:conditionalFormatting>
        <x14:conditionalFormatting xmlns:xm="http://schemas.microsoft.com/office/excel/2006/main">
          <x14:cfRule type="iconSet" priority="21" id="{3E60B0A5-3601-4BD7-BB8D-31506FA3E6D5}">
            <x14:iconSet iconSet="3Triangles">
              <x14:cfvo type="percent">
                <xm:f>0</xm:f>
              </x14:cfvo>
              <x14:cfvo type="num">
                <xm:f>1.0000000000000001E-5</xm:f>
              </x14:cfvo>
              <x14:cfvo type="num">
                <xm:f>1.0000000000000001E-5</xm:f>
              </x14:cfvo>
            </x14:iconSet>
          </x14:cfRule>
          <xm:sqref>H35</xm:sqref>
        </x14:conditionalFormatting>
        <x14:conditionalFormatting xmlns:xm="http://schemas.microsoft.com/office/excel/2006/main">
          <x14:cfRule type="iconSet" priority="20" id="{843336BF-5129-4C39-86E3-BECBA387B649}">
            <x14:iconSet iconSet="3Triangles">
              <x14:cfvo type="percent">
                <xm:f>0</xm:f>
              </x14:cfvo>
              <x14:cfvo type="num">
                <xm:f>1.0000000000000001E-5</xm:f>
              </x14:cfvo>
              <x14:cfvo type="num">
                <xm:f>1.0000000000000001E-5</xm:f>
              </x14:cfvo>
            </x14:iconSet>
          </x14:cfRule>
          <xm:sqref>I35</xm:sqref>
        </x14:conditionalFormatting>
        <x14:conditionalFormatting xmlns:xm="http://schemas.microsoft.com/office/excel/2006/main">
          <x14:cfRule type="iconSet" priority="19" id="{732C61F0-EEEE-4BFB-BF0C-B969FAE20611}">
            <x14:iconSet iconSet="3Triangles">
              <x14:cfvo type="percent">
                <xm:f>0</xm:f>
              </x14:cfvo>
              <x14:cfvo type="num">
                <xm:f>1.0000000000000001E-5</xm:f>
              </x14:cfvo>
              <x14:cfvo type="num">
                <xm:f>1.0000000000000001E-5</xm:f>
              </x14:cfvo>
            </x14:iconSet>
          </x14:cfRule>
          <xm:sqref>H36</xm:sqref>
        </x14:conditionalFormatting>
        <x14:conditionalFormatting xmlns:xm="http://schemas.microsoft.com/office/excel/2006/main">
          <x14:cfRule type="iconSet" priority="18" id="{68574EEE-254A-46E2-9501-14B926F04837}">
            <x14:iconSet iconSet="3Triangles">
              <x14:cfvo type="percent">
                <xm:f>0</xm:f>
              </x14:cfvo>
              <x14:cfvo type="num">
                <xm:f>1.0000000000000001E-5</xm:f>
              </x14:cfvo>
              <x14:cfvo type="num">
                <xm:f>1.0000000000000001E-5</xm:f>
              </x14:cfvo>
            </x14:iconSet>
          </x14:cfRule>
          <xm:sqref>I36</xm:sqref>
        </x14:conditionalFormatting>
        <x14:conditionalFormatting xmlns:xm="http://schemas.microsoft.com/office/excel/2006/main">
          <x14:cfRule type="iconSet" priority="17" id="{E7156728-0A60-444F-ADF7-D8362E13C0CD}">
            <x14:iconSet iconSet="3Triangles">
              <x14:cfvo type="percent">
                <xm:f>0</xm:f>
              </x14:cfvo>
              <x14:cfvo type="num">
                <xm:f>1.0000000000000001E-5</xm:f>
              </x14:cfvo>
              <x14:cfvo type="num">
                <xm:f>1.0000000000000001E-5</xm:f>
              </x14:cfvo>
            </x14:iconSet>
          </x14:cfRule>
          <xm:sqref>H37</xm:sqref>
        </x14:conditionalFormatting>
        <x14:conditionalFormatting xmlns:xm="http://schemas.microsoft.com/office/excel/2006/main">
          <x14:cfRule type="iconSet" priority="16" id="{C7140FC7-2D83-47FD-B443-930C720A5169}">
            <x14:iconSet iconSet="3Triangles">
              <x14:cfvo type="percent">
                <xm:f>0</xm:f>
              </x14:cfvo>
              <x14:cfvo type="num">
                <xm:f>1.0000000000000001E-5</xm:f>
              </x14:cfvo>
              <x14:cfvo type="num">
                <xm:f>1.0000000000000001E-5</xm:f>
              </x14:cfvo>
            </x14:iconSet>
          </x14:cfRule>
          <xm:sqref>I37</xm:sqref>
        </x14:conditionalFormatting>
        <x14:conditionalFormatting xmlns:xm="http://schemas.microsoft.com/office/excel/2006/main">
          <x14:cfRule type="iconSet" priority="15" id="{A92DBEB9-A973-4A81-907F-B32A07747B52}">
            <x14:iconSet iconSet="3Triangles">
              <x14:cfvo type="percent">
                <xm:f>0</xm:f>
              </x14:cfvo>
              <x14:cfvo type="num">
                <xm:f>1.0000000000000001E-5</xm:f>
              </x14:cfvo>
              <x14:cfvo type="num">
                <xm:f>1.0000000000000001E-5</xm:f>
              </x14:cfvo>
            </x14:iconSet>
          </x14:cfRule>
          <xm:sqref>H38</xm:sqref>
        </x14:conditionalFormatting>
        <x14:conditionalFormatting xmlns:xm="http://schemas.microsoft.com/office/excel/2006/main">
          <x14:cfRule type="iconSet" priority="14" id="{98FB6489-2166-41F4-B8DB-3598760D20C3}">
            <x14:iconSet iconSet="3Triangles">
              <x14:cfvo type="percent">
                <xm:f>0</xm:f>
              </x14:cfvo>
              <x14:cfvo type="num">
                <xm:f>1.0000000000000001E-5</xm:f>
              </x14:cfvo>
              <x14:cfvo type="num">
                <xm:f>1.0000000000000001E-5</xm:f>
              </x14:cfvo>
            </x14:iconSet>
          </x14:cfRule>
          <xm:sqref>I38</xm:sqref>
        </x14:conditionalFormatting>
        <x14:conditionalFormatting xmlns:xm="http://schemas.microsoft.com/office/excel/2006/main">
          <x14:cfRule type="iconSet" priority="13" id="{75F2C52D-4E71-47AE-86D3-60E58F713A6F}">
            <x14:iconSet iconSet="3Triangles">
              <x14:cfvo type="percent">
                <xm:f>0</xm:f>
              </x14:cfvo>
              <x14:cfvo type="num">
                <xm:f>1.0000000000000001E-5</xm:f>
              </x14:cfvo>
              <x14:cfvo type="num">
                <xm:f>1.0000000000000001E-5</xm:f>
              </x14:cfvo>
            </x14:iconSet>
          </x14:cfRule>
          <xm:sqref>H39</xm:sqref>
        </x14:conditionalFormatting>
        <x14:conditionalFormatting xmlns:xm="http://schemas.microsoft.com/office/excel/2006/main">
          <x14:cfRule type="iconSet" priority="12" id="{DA67CFDE-90EB-4459-9765-C095D1293C9C}">
            <x14:iconSet iconSet="3Triangles">
              <x14:cfvo type="percent">
                <xm:f>0</xm:f>
              </x14:cfvo>
              <x14:cfvo type="num">
                <xm:f>1.0000000000000001E-5</xm:f>
              </x14:cfvo>
              <x14:cfvo type="num">
                <xm:f>1.0000000000000001E-5</xm:f>
              </x14:cfvo>
            </x14:iconSet>
          </x14:cfRule>
          <xm:sqref>I39</xm:sqref>
        </x14:conditionalFormatting>
        <x14:conditionalFormatting xmlns:xm="http://schemas.microsoft.com/office/excel/2006/main">
          <x14:cfRule type="iconSet" priority="11" id="{505A8AA6-F196-4F11-9A2A-E9CA7DBEF424}">
            <x14:iconSet iconSet="3Triangles">
              <x14:cfvo type="percent">
                <xm:f>0</xm:f>
              </x14:cfvo>
              <x14:cfvo type="num">
                <xm:f>1.0000000000000001E-5</xm:f>
              </x14:cfvo>
              <x14:cfvo type="num">
                <xm:f>1.0000000000000001E-5</xm:f>
              </x14:cfvo>
            </x14:iconSet>
          </x14:cfRule>
          <xm:sqref>H40:H41</xm:sqref>
        </x14:conditionalFormatting>
        <x14:conditionalFormatting xmlns:xm="http://schemas.microsoft.com/office/excel/2006/main">
          <x14:cfRule type="iconSet" priority="10" id="{198CD7AA-F362-49FA-81FA-DC19AC39DA8F}">
            <x14:iconSet iconSet="3Triangles">
              <x14:cfvo type="percent">
                <xm:f>0</xm:f>
              </x14:cfvo>
              <x14:cfvo type="num">
                <xm:f>1.0000000000000001E-5</xm:f>
              </x14:cfvo>
              <x14:cfvo type="num">
                <xm:f>1.0000000000000001E-5</xm:f>
              </x14:cfvo>
            </x14:iconSet>
          </x14:cfRule>
          <xm:sqref>I40:I41</xm:sqref>
        </x14:conditionalFormatting>
        <x14:conditionalFormatting xmlns:xm="http://schemas.microsoft.com/office/excel/2006/main">
          <x14:cfRule type="iconSet" priority="9" id="{E5F96F52-A692-4A76-8195-99BAD6130C31}">
            <x14:iconSet iconSet="3Triangles">
              <x14:cfvo type="percent">
                <xm:f>0</xm:f>
              </x14:cfvo>
              <x14:cfvo type="num">
                <xm:f>1.0000000000000001E-5</xm:f>
              </x14:cfvo>
              <x14:cfvo type="num">
                <xm:f>1.0000000000000001E-5</xm:f>
              </x14:cfvo>
            </x14:iconSet>
          </x14:cfRule>
          <xm:sqref>J35</xm:sqref>
        </x14:conditionalFormatting>
        <x14:conditionalFormatting xmlns:xm="http://schemas.microsoft.com/office/excel/2006/main">
          <x14:cfRule type="iconSet" priority="8" id="{AF955E2E-5C27-44CC-80E9-36723653115B}">
            <x14:iconSet iconSet="3Triangles">
              <x14:cfvo type="percent">
                <xm:f>0</xm:f>
              </x14:cfvo>
              <x14:cfvo type="num">
                <xm:f>1.0000000000000001E-5</xm:f>
              </x14:cfvo>
              <x14:cfvo type="num">
                <xm:f>1.0000000000000001E-5</xm:f>
              </x14:cfvo>
            </x14:iconSet>
          </x14:cfRule>
          <xm:sqref>J36</xm:sqref>
        </x14:conditionalFormatting>
        <x14:conditionalFormatting xmlns:xm="http://schemas.microsoft.com/office/excel/2006/main">
          <x14:cfRule type="iconSet" priority="7" id="{A3F05727-C5CC-459C-9B31-3FF6ED6F3564}">
            <x14:iconSet iconSet="3Triangles">
              <x14:cfvo type="percent">
                <xm:f>0</xm:f>
              </x14:cfvo>
              <x14:cfvo type="num">
                <xm:f>1.0000000000000001E-5</xm:f>
              </x14:cfvo>
              <x14:cfvo type="num">
                <xm:f>1.0000000000000001E-5</xm:f>
              </x14:cfvo>
            </x14:iconSet>
          </x14:cfRule>
          <xm:sqref>J37</xm:sqref>
        </x14:conditionalFormatting>
        <x14:conditionalFormatting xmlns:xm="http://schemas.microsoft.com/office/excel/2006/main">
          <x14:cfRule type="iconSet" priority="6" id="{3A4361C1-E7FC-4E27-8DBA-C21EC85FE903}">
            <x14:iconSet iconSet="3Triangles">
              <x14:cfvo type="percent">
                <xm:f>0</xm:f>
              </x14:cfvo>
              <x14:cfvo type="num">
                <xm:f>1.0000000000000001E-5</xm:f>
              </x14:cfvo>
              <x14:cfvo type="num">
                <xm:f>1.0000000000000001E-5</xm:f>
              </x14:cfvo>
            </x14:iconSet>
          </x14:cfRule>
          <xm:sqref>J38</xm:sqref>
        </x14:conditionalFormatting>
        <x14:conditionalFormatting xmlns:xm="http://schemas.microsoft.com/office/excel/2006/main">
          <x14:cfRule type="iconSet" priority="5" id="{EBA4EE54-53EC-4522-8DCF-0493279C6F67}">
            <x14:iconSet iconSet="3Triangles">
              <x14:cfvo type="percent">
                <xm:f>0</xm:f>
              </x14:cfvo>
              <x14:cfvo type="num">
                <xm:f>1.0000000000000001E-5</xm:f>
              </x14:cfvo>
              <x14:cfvo type="num">
                <xm:f>1.0000000000000001E-5</xm:f>
              </x14:cfvo>
            </x14:iconSet>
          </x14:cfRule>
          <xm:sqref>J39</xm:sqref>
        </x14:conditionalFormatting>
        <x14:conditionalFormatting xmlns:xm="http://schemas.microsoft.com/office/excel/2006/main">
          <x14:cfRule type="iconSet" priority="4" id="{30FDD27C-5164-428C-BB2E-510C59BA8F7C}">
            <x14:iconSet iconSet="3Triangles">
              <x14:cfvo type="percent">
                <xm:f>0</xm:f>
              </x14:cfvo>
              <x14:cfvo type="num">
                <xm:f>1.0000000000000001E-5</xm:f>
              </x14:cfvo>
              <x14:cfvo type="num">
                <xm:f>1.0000000000000001E-5</xm:f>
              </x14:cfvo>
            </x14:iconSet>
          </x14:cfRule>
          <xm:sqref>J40:J41</xm:sqref>
        </x14:conditionalFormatting>
        <x14:conditionalFormatting xmlns:xm="http://schemas.microsoft.com/office/excel/2006/main">
          <x14:cfRule type="iconSet" priority="3" id="{422C1BCF-19F0-4D12-8C6F-54C886ABAED1}">
            <x14:iconSet iconSet="3Triangles">
              <x14:cfvo type="percent">
                <xm:f>0</xm:f>
              </x14:cfvo>
              <x14:cfvo type="num">
                <xm:f>1.0000000000000001E-5</xm:f>
              </x14:cfvo>
              <x14:cfvo type="num">
                <xm:f>1.0000000000000001E-5</xm:f>
              </x14:cfvo>
            </x14:iconSet>
          </x14:cfRule>
          <xm:sqref>H44:H49</xm:sqref>
        </x14:conditionalFormatting>
        <x14:conditionalFormatting xmlns:xm="http://schemas.microsoft.com/office/excel/2006/main">
          <x14:cfRule type="iconSet" priority="2" id="{83DA4A52-ADD1-45DC-BEB8-FDE35B6FCFAE}">
            <x14:iconSet iconSet="3Triangles">
              <x14:cfvo type="percent">
                <xm:f>0</xm:f>
              </x14:cfvo>
              <x14:cfvo type="num">
                <xm:f>1.0000000000000001E-5</xm:f>
              </x14:cfvo>
              <x14:cfvo type="num">
                <xm:f>1.0000000000000001E-5</xm:f>
              </x14:cfvo>
            </x14:iconSet>
          </x14:cfRule>
          <xm:sqref>I44:I49</xm:sqref>
        </x14:conditionalFormatting>
        <x14:conditionalFormatting xmlns:xm="http://schemas.microsoft.com/office/excel/2006/main">
          <x14:cfRule type="iconSet" priority="1" id="{2C487B8C-0294-47B8-AB6A-1F9448933BE9}">
            <x14:iconSet iconSet="3Triangles">
              <x14:cfvo type="percent">
                <xm:f>0</xm:f>
              </x14:cfvo>
              <x14:cfvo type="num">
                <xm:f>1.0000000000000001E-5</xm:f>
              </x14:cfvo>
              <x14:cfvo type="num">
                <xm:f>1.0000000000000001E-5</xm:f>
              </x14:cfvo>
            </x14:iconSet>
          </x14:cfRule>
          <xm:sqref>J44:J49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4DC8D-7A84-4609-8B12-A941B431D66D}">
  <sheetPr>
    <tabColor rgb="FF00B050"/>
  </sheetPr>
  <dimension ref="A1:K46"/>
  <sheetViews>
    <sheetView zoomScaleNormal="100" workbookViewId="0">
      <pane xSplit="2" ySplit="4" topLeftCell="C5" activePane="bottomRight" state="frozen"/>
      <selection pane="topRight"/>
      <selection pane="bottomLeft"/>
      <selection pane="bottomRight"/>
    </sheetView>
  </sheetViews>
  <sheetFormatPr defaultRowHeight="14.5" x14ac:dyDescent="0.35"/>
  <cols>
    <col min="1" max="1" width="26.26953125" style="20" customWidth="1"/>
    <col min="2" max="2" width="17.36328125" style="20" customWidth="1"/>
    <col min="3" max="8" width="10.6328125" style="20" customWidth="1"/>
    <col min="9" max="10" width="15.08984375" style="20" customWidth="1"/>
    <col min="11" max="16384" width="8.7265625" style="20"/>
  </cols>
  <sheetData>
    <row r="1" spans="1:11" s="193" customFormat="1" x14ac:dyDescent="0.35">
      <c r="A1" s="19" t="s">
        <v>354</v>
      </c>
    </row>
    <row r="2" spans="1:11" x14ac:dyDescent="0.35">
      <c r="A2" s="119"/>
      <c r="B2" s="119"/>
    </row>
    <row r="3" spans="1:11" ht="27.5" customHeight="1" x14ac:dyDescent="0.35">
      <c r="A3" s="122"/>
      <c r="B3" s="122"/>
      <c r="C3" s="745" t="s">
        <v>125</v>
      </c>
      <c r="D3" s="746"/>
      <c r="E3" s="757"/>
      <c r="F3" s="753" t="s">
        <v>126</v>
      </c>
      <c r="G3" s="753"/>
      <c r="H3" s="753"/>
      <c r="I3" s="745" t="s">
        <v>216</v>
      </c>
      <c r="J3" s="746"/>
    </row>
    <row r="4" spans="1:11" s="3" customFormat="1" ht="32.5" customHeight="1" x14ac:dyDescent="0.35">
      <c r="A4" s="311" t="s">
        <v>217</v>
      </c>
      <c r="B4" s="361" t="s">
        <v>124</v>
      </c>
      <c r="C4" s="305" t="s">
        <v>12</v>
      </c>
      <c r="D4" s="306" t="s">
        <v>13</v>
      </c>
      <c r="E4" s="308" t="s">
        <v>5</v>
      </c>
      <c r="F4" s="309" t="s">
        <v>91</v>
      </c>
      <c r="G4" s="306" t="s">
        <v>92</v>
      </c>
      <c r="H4" s="306" t="s">
        <v>93</v>
      </c>
      <c r="I4" s="312" t="s">
        <v>211</v>
      </c>
      <c r="J4" s="313" t="s">
        <v>212</v>
      </c>
    </row>
    <row r="5" spans="1:11" ht="14.5" customHeight="1" x14ac:dyDescent="0.35">
      <c r="A5" s="756" t="s">
        <v>58</v>
      </c>
      <c r="B5" s="24" t="s">
        <v>120</v>
      </c>
      <c r="C5" s="336">
        <v>45840</v>
      </c>
      <c r="D5" s="96">
        <v>40580</v>
      </c>
      <c r="E5" s="340">
        <v>46440</v>
      </c>
      <c r="F5" s="356">
        <v>88.255679630342698</v>
      </c>
      <c r="G5" s="220">
        <v>86.783575705731394</v>
      </c>
      <c r="H5" s="357">
        <v>85.195376995046772</v>
      </c>
      <c r="I5" s="103">
        <f>100*(E5/D5-1)</f>
        <v>14.440611138491866</v>
      </c>
      <c r="J5" s="103">
        <f>100*(E5/C5-1)</f>
        <v>1.308900523560208</v>
      </c>
      <c r="K5" s="108"/>
    </row>
    <row r="6" spans="1:11" x14ac:dyDescent="0.35">
      <c r="A6" s="756"/>
      <c r="B6" s="24" t="s">
        <v>121</v>
      </c>
      <c r="C6" s="336">
        <v>25370</v>
      </c>
      <c r="D6" s="96">
        <v>23960</v>
      </c>
      <c r="E6" s="340">
        <v>30110</v>
      </c>
      <c r="F6" s="356">
        <v>84.594864954984985</v>
      </c>
      <c r="G6" s="220">
        <v>81.663258350374917</v>
      </c>
      <c r="H6" s="357">
        <v>80.788838207673734</v>
      </c>
      <c r="I6" s="103">
        <f t="shared" ref="I6:I29" si="0">100*(E6/D6-1)</f>
        <v>25.667779632721199</v>
      </c>
      <c r="J6" s="103">
        <f t="shared" ref="J6:J29" si="1">100*(E6/C6-1)</f>
        <v>18.683484430429644</v>
      </c>
      <c r="K6" s="108"/>
    </row>
    <row r="7" spans="1:11" x14ac:dyDescent="0.35">
      <c r="A7" s="756"/>
      <c r="B7" s="24" t="s">
        <v>122</v>
      </c>
      <c r="C7" s="336">
        <v>8020</v>
      </c>
      <c r="D7" s="96">
        <v>6600</v>
      </c>
      <c r="E7" s="340">
        <v>8500</v>
      </c>
      <c r="F7" s="356">
        <v>79.880478087649394</v>
      </c>
      <c r="G7" s="220">
        <v>76.655052264808361</v>
      </c>
      <c r="H7" s="357">
        <v>79.662605435801311</v>
      </c>
      <c r="I7" s="103">
        <f t="shared" si="0"/>
        <v>28.787878787878785</v>
      </c>
      <c r="J7" s="103">
        <f t="shared" si="1"/>
        <v>5.9850374064837952</v>
      </c>
      <c r="K7" s="108"/>
    </row>
    <row r="8" spans="1:11" x14ac:dyDescent="0.35">
      <c r="A8" s="756"/>
      <c r="B8" s="24" t="s">
        <v>123</v>
      </c>
      <c r="C8" s="336">
        <v>20</v>
      </c>
      <c r="D8" s="96">
        <v>30</v>
      </c>
      <c r="E8" s="340">
        <v>40</v>
      </c>
      <c r="F8" s="356">
        <v>100</v>
      </c>
      <c r="G8" s="220">
        <v>75</v>
      </c>
      <c r="H8" s="357">
        <v>66.666666666666657</v>
      </c>
      <c r="I8" s="103">
        <f t="shared" si="0"/>
        <v>33.333333333333329</v>
      </c>
      <c r="J8" s="103">
        <f t="shared" si="1"/>
        <v>100</v>
      </c>
      <c r="K8" s="108"/>
    </row>
    <row r="9" spans="1:11" x14ac:dyDescent="0.35">
      <c r="A9" s="756"/>
      <c r="B9" s="28" t="s">
        <v>34</v>
      </c>
      <c r="C9" s="337">
        <v>79260</v>
      </c>
      <c r="D9" s="99">
        <v>71450</v>
      </c>
      <c r="E9" s="341">
        <v>88690</v>
      </c>
      <c r="F9" s="358">
        <v>86.161539297749755</v>
      </c>
      <c r="G9" s="221">
        <v>84.039049635379911</v>
      </c>
      <c r="H9" s="359">
        <v>83.449378998870898</v>
      </c>
      <c r="I9" s="105">
        <f t="shared" si="0"/>
        <v>24.128761371588524</v>
      </c>
      <c r="J9" s="105">
        <f t="shared" si="1"/>
        <v>11.897552359323749</v>
      </c>
    </row>
    <row r="10" spans="1:11" ht="14.5" customHeight="1" x14ac:dyDescent="0.35">
      <c r="A10" s="758" t="s">
        <v>59</v>
      </c>
      <c r="B10" s="115" t="s">
        <v>120</v>
      </c>
      <c r="C10" s="354">
        <v>20010</v>
      </c>
      <c r="D10" s="350">
        <v>15640</v>
      </c>
      <c r="E10" s="351">
        <v>17640</v>
      </c>
      <c r="F10" s="140">
        <v>87.341772151898738</v>
      </c>
      <c r="G10" s="140">
        <v>82.18602207041512</v>
      </c>
      <c r="H10" s="140">
        <v>84.644913627639156</v>
      </c>
      <c r="I10" s="107">
        <f t="shared" si="0"/>
        <v>12.787723785166239</v>
      </c>
      <c r="J10" s="107">
        <f t="shared" si="1"/>
        <v>-11.844077961019494</v>
      </c>
    </row>
    <row r="11" spans="1:11" x14ac:dyDescent="0.35">
      <c r="A11" s="758"/>
      <c r="B11" s="115" t="s">
        <v>121</v>
      </c>
      <c r="C11" s="354">
        <v>47610</v>
      </c>
      <c r="D11" s="350">
        <v>34420</v>
      </c>
      <c r="E11" s="351">
        <v>41930</v>
      </c>
      <c r="F11" s="140">
        <v>89.898036253776439</v>
      </c>
      <c r="G11" s="140">
        <v>85.79262213359921</v>
      </c>
      <c r="H11" s="140">
        <v>84.930119505772723</v>
      </c>
      <c r="I11" s="107">
        <f t="shared" si="0"/>
        <v>21.818710052295188</v>
      </c>
      <c r="J11" s="107">
        <f t="shared" si="1"/>
        <v>-11.930266750682627</v>
      </c>
    </row>
    <row r="12" spans="1:11" x14ac:dyDescent="0.35">
      <c r="A12" s="758"/>
      <c r="B12" s="115" t="s">
        <v>122</v>
      </c>
      <c r="C12" s="354">
        <v>17400</v>
      </c>
      <c r="D12" s="350">
        <v>14760</v>
      </c>
      <c r="E12" s="351">
        <v>20430</v>
      </c>
      <c r="F12" s="140">
        <v>82.857142857142875</v>
      </c>
      <c r="G12" s="140">
        <v>84.391080617495717</v>
      </c>
      <c r="H12" s="140">
        <v>82.015254917703714</v>
      </c>
      <c r="I12" s="107">
        <f t="shared" si="0"/>
        <v>38.414634146341456</v>
      </c>
      <c r="J12" s="107">
        <f t="shared" si="1"/>
        <v>17.413793103448285</v>
      </c>
    </row>
    <row r="13" spans="1:11" x14ac:dyDescent="0.35">
      <c r="A13" s="758"/>
      <c r="B13" s="115" t="s">
        <v>123</v>
      </c>
      <c r="C13" s="354">
        <v>30</v>
      </c>
      <c r="D13" s="350">
        <v>40</v>
      </c>
      <c r="E13" s="351">
        <v>70</v>
      </c>
      <c r="F13" s="140">
        <v>100</v>
      </c>
      <c r="G13" s="140">
        <v>80</v>
      </c>
      <c r="H13" s="140">
        <v>87.500000000000014</v>
      </c>
      <c r="I13" s="107">
        <f t="shared" si="0"/>
        <v>75</v>
      </c>
      <c r="J13" s="107">
        <f t="shared" si="1"/>
        <v>133.33333333333334</v>
      </c>
    </row>
    <row r="14" spans="1:11" x14ac:dyDescent="0.35">
      <c r="A14" s="758"/>
      <c r="B14" s="116" t="s">
        <v>34</v>
      </c>
      <c r="C14" s="355">
        <v>85050</v>
      </c>
      <c r="D14" s="352">
        <v>64860</v>
      </c>
      <c r="E14" s="353">
        <v>81010</v>
      </c>
      <c r="F14" s="222">
        <v>87.770897832817354</v>
      </c>
      <c r="G14" s="222">
        <v>84.552209620649194</v>
      </c>
      <c r="H14" s="222">
        <v>84.236248310283855</v>
      </c>
      <c r="I14" s="109">
        <f t="shared" si="0"/>
        <v>24.899784150477956</v>
      </c>
      <c r="J14" s="109">
        <f t="shared" si="1"/>
        <v>-4.7501469723691958</v>
      </c>
    </row>
    <row r="15" spans="1:11" ht="14.5" customHeight="1" x14ac:dyDescent="0.35">
      <c r="A15" s="756" t="s">
        <v>60</v>
      </c>
      <c r="B15" s="24" t="s">
        <v>120</v>
      </c>
      <c r="C15" s="336">
        <v>50060</v>
      </c>
      <c r="D15" s="96">
        <v>39400</v>
      </c>
      <c r="E15" s="340">
        <v>47870</v>
      </c>
      <c r="F15" s="356">
        <v>93.60508601346298</v>
      </c>
      <c r="G15" s="220">
        <v>88.91897991424058</v>
      </c>
      <c r="H15" s="357">
        <v>88.598926522302435</v>
      </c>
      <c r="I15" s="103">
        <f t="shared" si="0"/>
        <v>21.497461928934001</v>
      </c>
      <c r="J15" s="103">
        <f t="shared" si="1"/>
        <v>-4.3747502996404286</v>
      </c>
    </row>
    <row r="16" spans="1:11" x14ac:dyDescent="0.35">
      <c r="A16" s="756"/>
      <c r="B16" s="24" t="s">
        <v>121</v>
      </c>
      <c r="C16" s="336">
        <v>21430</v>
      </c>
      <c r="D16" s="96">
        <v>18890</v>
      </c>
      <c r="E16" s="340">
        <v>21290</v>
      </c>
      <c r="F16" s="356">
        <v>88.517141676992992</v>
      </c>
      <c r="G16" s="220">
        <v>86.730945821854917</v>
      </c>
      <c r="H16" s="357">
        <v>85.160000000000011</v>
      </c>
      <c r="I16" s="103">
        <f t="shared" si="0"/>
        <v>12.705134992059296</v>
      </c>
      <c r="J16" s="103">
        <f t="shared" si="1"/>
        <v>-0.65328978068128762</v>
      </c>
    </row>
    <row r="17" spans="1:10" x14ac:dyDescent="0.35">
      <c r="A17" s="756"/>
      <c r="B17" s="24" t="s">
        <v>122</v>
      </c>
      <c r="C17" s="336">
        <v>24920</v>
      </c>
      <c r="D17" s="96">
        <v>21800</v>
      </c>
      <c r="E17" s="340">
        <v>23570</v>
      </c>
      <c r="F17" s="356">
        <v>85.812672176308553</v>
      </c>
      <c r="G17" s="220">
        <v>88.653924359495733</v>
      </c>
      <c r="H17" s="357">
        <v>87.102734663710251</v>
      </c>
      <c r="I17" s="103">
        <f t="shared" si="0"/>
        <v>8.1192660550458697</v>
      </c>
      <c r="J17" s="103">
        <f t="shared" si="1"/>
        <v>-5.4173354735152497</v>
      </c>
    </row>
    <row r="18" spans="1:10" x14ac:dyDescent="0.35">
      <c r="A18" s="756"/>
      <c r="B18" s="24" t="s">
        <v>123</v>
      </c>
      <c r="C18" s="336">
        <v>30</v>
      </c>
      <c r="D18" s="96">
        <v>10</v>
      </c>
      <c r="E18" s="340">
        <v>40</v>
      </c>
      <c r="F18" s="356">
        <v>100</v>
      </c>
      <c r="G18" s="220">
        <v>50</v>
      </c>
      <c r="H18" s="357">
        <v>100</v>
      </c>
      <c r="I18" s="103">
        <f t="shared" si="0"/>
        <v>300</v>
      </c>
      <c r="J18" s="103">
        <f t="shared" si="1"/>
        <v>33.333333333333329</v>
      </c>
    </row>
    <row r="19" spans="1:10" x14ac:dyDescent="0.35">
      <c r="A19" s="756"/>
      <c r="B19" s="28" t="s">
        <v>34</v>
      </c>
      <c r="C19" s="337">
        <v>96430</v>
      </c>
      <c r="D19" s="99">
        <v>80100</v>
      </c>
      <c r="E19" s="341">
        <v>92770</v>
      </c>
      <c r="F19" s="358">
        <v>90.315631731759865</v>
      </c>
      <c r="G19" s="221">
        <v>88.313120176405732</v>
      </c>
      <c r="H19" s="359">
        <v>87.41166493922546</v>
      </c>
      <c r="I19" s="105">
        <f t="shared" si="0"/>
        <v>15.817727840199748</v>
      </c>
      <c r="J19" s="105">
        <f t="shared" si="1"/>
        <v>-3.7954993259359138</v>
      </c>
    </row>
    <row r="20" spans="1:10" x14ac:dyDescent="0.35">
      <c r="A20" s="755" t="s">
        <v>38</v>
      </c>
      <c r="B20" s="115" t="s">
        <v>120</v>
      </c>
      <c r="C20" s="354">
        <v>115910</v>
      </c>
      <c r="D20" s="350">
        <v>95620</v>
      </c>
      <c r="E20" s="351">
        <v>111950</v>
      </c>
      <c r="F20" s="140">
        <v>90.321826540949118</v>
      </c>
      <c r="G20" s="140">
        <v>86.848319709355124</v>
      </c>
      <c r="H20" s="140">
        <v>86.528056886690379</v>
      </c>
      <c r="I20" s="107">
        <f t="shared" si="0"/>
        <v>17.078017151223591</v>
      </c>
      <c r="J20" s="107">
        <f t="shared" si="1"/>
        <v>-3.4164437925977009</v>
      </c>
    </row>
    <row r="21" spans="1:10" x14ac:dyDescent="0.35">
      <c r="A21" s="755"/>
      <c r="B21" s="115" t="s">
        <v>121</v>
      </c>
      <c r="C21" s="354">
        <v>94410</v>
      </c>
      <c r="D21" s="350">
        <v>77270</v>
      </c>
      <c r="E21" s="351">
        <v>93330</v>
      </c>
      <c r="F21" s="140">
        <v>88.101903695408723</v>
      </c>
      <c r="G21" s="140">
        <v>84.688733011836902</v>
      </c>
      <c r="H21" s="140">
        <v>83.599068434252956</v>
      </c>
      <c r="I21" s="107">
        <f t="shared" si="0"/>
        <v>20.784262973987321</v>
      </c>
      <c r="J21" s="107">
        <f t="shared" si="1"/>
        <v>-1.1439466158245981</v>
      </c>
    </row>
    <row r="22" spans="1:10" x14ac:dyDescent="0.35">
      <c r="A22" s="755"/>
      <c r="B22" s="115" t="s">
        <v>122</v>
      </c>
      <c r="C22" s="354">
        <v>50340</v>
      </c>
      <c r="D22" s="350">
        <v>43160</v>
      </c>
      <c r="E22" s="351">
        <v>52500</v>
      </c>
      <c r="F22" s="140">
        <v>83.788282290279625</v>
      </c>
      <c r="G22" s="140">
        <v>85.14499901361215</v>
      </c>
      <c r="H22" s="140">
        <v>83.812260536398469</v>
      </c>
      <c r="I22" s="107">
        <f t="shared" si="0"/>
        <v>21.640407784986103</v>
      </c>
      <c r="J22" s="107">
        <f t="shared" si="1"/>
        <v>4.2908224076281254</v>
      </c>
    </row>
    <row r="23" spans="1:10" x14ac:dyDescent="0.35">
      <c r="A23" s="755"/>
      <c r="B23" s="115" t="s">
        <v>123</v>
      </c>
      <c r="C23" s="354">
        <v>80</v>
      </c>
      <c r="D23" s="350">
        <v>80</v>
      </c>
      <c r="E23" s="351">
        <v>150</v>
      </c>
      <c r="F23" s="140">
        <v>100</v>
      </c>
      <c r="G23" s="140">
        <v>72.727272727272734</v>
      </c>
      <c r="H23" s="140">
        <v>83.333333333333343</v>
      </c>
      <c r="I23" s="107">
        <f t="shared" si="0"/>
        <v>87.5</v>
      </c>
      <c r="J23" s="107">
        <f t="shared" si="1"/>
        <v>87.5</v>
      </c>
    </row>
    <row r="24" spans="1:10" x14ac:dyDescent="0.35">
      <c r="A24" s="755"/>
      <c r="B24" s="116" t="s">
        <v>34</v>
      </c>
      <c r="C24" s="355">
        <v>260740</v>
      </c>
      <c r="D24" s="352">
        <v>216410</v>
      </c>
      <c r="E24" s="353">
        <v>262470</v>
      </c>
      <c r="F24" s="222">
        <v>88.189136169924907</v>
      </c>
      <c r="G24" s="222">
        <v>85.730697619141935</v>
      </c>
      <c r="H24" s="222">
        <v>85.05735951779117</v>
      </c>
      <c r="I24" s="109">
        <f t="shared" si="0"/>
        <v>21.283674506723351</v>
      </c>
      <c r="J24" s="109">
        <f t="shared" si="1"/>
        <v>0.66349620311421109</v>
      </c>
    </row>
    <row r="25" spans="1:10" x14ac:dyDescent="0.35">
      <c r="A25" s="756" t="s">
        <v>46</v>
      </c>
      <c r="B25" s="24" t="s">
        <v>120</v>
      </c>
      <c r="C25" s="336">
        <v>1185380</v>
      </c>
      <c r="D25" s="96">
        <v>935890</v>
      </c>
      <c r="E25" s="340">
        <v>892180</v>
      </c>
      <c r="F25" s="356">
        <v>88.19004255572419</v>
      </c>
      <c r="G25" s="220">
        <v>83.888171811695528</v>
      </c>
      <c r="H25" s="357">
        <v>84.097314518941644</v>
      </c>
      <c r="I25" s="103">
        <f t="shared" si="0"/>
        <v>-4.6704206690957317</v>
      </c>
      <c r="J25" s="103">
        <f t="shared" si="1"/>
        <v>-24.73468423627866</v>
      </c>
    </row>
    <row r="26" spans="1:10" x14ac:dyDescent="0.35">
      <c r="A26" s="756"/>
      <c r="B26" s="24" t="s">
        <v>121</v>
      </c>
      <c r="C26" s="336">
        <v>918910</v>
      </c>
      <c r="D26" s="96">
        <v>861480</v>
      </c>
      <c r="E26" s="340">
        <v>896110</v>
      </c>
      <c r="F26" s="356">
        <v>85.274547833591626</v>
      </c>
      <c r="G26" s="220">
        <v>86.41762298370918</v>
      </c>
      <c r="H26" s="357">
        <v>84.167864220838396</v>
      </c>
      <c r="I26" s="103">
        <f t="shared" si="0"/>
        <v>4.0198263453591565</v>
      </c>
      <c r="J26" s="103">
        <f t="shared" si="1"/>
        <v>-2.4812005528288994</v>
      </c>
    </row>
    <row r="27" spans="1:10" x14ac:dyDescent="0.35">
      <c r="A27" s="756"/>
      <c r="B27" s="24" t="s">
        <v>122</v>
      </c>
      <c r="C27" s="336">
        <v>544660</v>
      </c>
      <c r="D27" s="96">
        <v>514290</v>
      </c>
      <c r="E27" s="340">
        <v>588090</v>
      </c>
      <c r="F27" s="356">
        <v>83.82221675028471</v>
      </c>
      <c r="G27" s="220">
        <v>86.096695349382259</v>
      </c>
      <c r="H27" s="357">
        <v>86.691628462343559</v>
      </c>
      <c r="I27" s="103">
        <f t="shared" si="0"/>
        <v>14.349880417663186</v>
      </c>
      <c r="J27" s="103">
        <f t="shared" si="1"/>
        <v>7.9737818088348789</v>
      </c>
    </row>
    <row r="28" spans="1:10" x14ac:dyDescent="0.35">
      <c r="A28" s="756"/>
      <c r="B28" s="24" t="s">
        <v>123</v>
      </c>
      <c r="C28" s="336">
        <v>5560</v>
      </c>
      <c r="D28" s="96">
        <v>5150</v>
      </c>
      <c r="E28" s="340">
        <v>5650</v>
      </c>
      <c r="F28" s="356">
        <v>70.918367346938766</v>
      </c>
      <c r="G28" s="220">
        <v>72.027972027972027</v>
      </c>
      <c r="H28" s="357">
        <v>74.933687002652519</v>
      </c>
      <c r="I28" s="103">
        <f t="shared" si="0"/>
        <v>9.7087378640776656</v>
      </c>
      <c r="J28" s="103">
        <f t="shared" si="1"/>
        <v>1.618705035971213</v>
      </c>
    </row>
    <row r="29" spans="1:10" x14ac:dyDescent="0.35">
      <c r="A29" s="756"/>
      <c r="B29" s="28" t="s">
        <v>34</v>
      </c>
      <c r="C29" s="337">
        <v>2656570</v>
      </c>
      <c r="D29" s="99">
        <v>2319970</v>
      </c>
      <c r="E29" s="341">
        <v>2392450</v>
      </c>
      <c r="F29" s="358">
        <v>86.208608626799403</v>
      </c>
      <c r="G29" s="221">
        <v>85.277652187657381</v>
      </c>
      <c r="H29" s="359">
        <v>84.766811106898771</v>
      </c>
      <c r="I29" s="105">
        <f t="shared" si="0"/>
        <v>3.1241783298922021</v>
      </c>
      <c r="J29" s="105">
        <f t="shared" si="1"/>
        <v>-9.9421434406019813</v>
      </c>
    </row>
    <row r="30" spans="1:10" x14ac:dyDescent="0.35">
      <c r="A30" s="141"/>
      <c r="B30" s="116"/>
      <c r="C30" s="142"/>
      <c r="D30" s="142"/>
      <c r="E30" s="142"/>
      <c r="F30" s="413"/>
      <c r="G30" s="413"/>
      <c r="H30" s="413"/>
      <c r="I30" s="206"/>
      <c r="J30" s="206"/>
    </row>
    <row r="31" spans="1:10" ht="53.5" customHeight="1" x14ac:dyDescent="0.35">
      <c r="A31" s="141"/>
      <c r="B31" s="116"/>
      <c r="C31" s="739" t="s">
        <v>125</v>
      </c>
      <c r="D31" s="740"/>
      <c r="E31" s="744"/>
      <c r="F31" s="413"/>
      <c r="G31" s="413"/>
      <c r="H31" s="413"/>
      <c r="I31" s="745" t="s">
        <v>259</v>
      </c>
      <c r="J31" s="746"/>
    </row>
    <row r="32" spans="1:10" ht="29" x14ac:dyDescent="0.35">
      <c r="A32" s="141"/>
      <c r="B32" s="116"/>
      <c r="C32" s="305" t="s">
        <v>12</v>
      </c>
      <c r="D32" s="306" t="s">
        <v>13</v>
      </c>
      <c r="E32" s="308" t="s">
        <v>5</v>
      </c>
      <c r="F32" s="413"/>
      <c r="G32" s="413"/>
      <c r="H32" s="413"/>
      <c r="I32" s="312" t="s">
        <v>211</v>
      </c>
      <c r="J32" s="313" t="s">
        <v>212</v>
      </c>
    </row>
    <row r="33" spans="1:10" x14ac:dyDescent="0.35">
      <c r="A33" s="754" t="s">
        <v>372</v>
      </c>
      <c r="B33" s="115" t="s">
        <v>120</v>
      </c>
      <c r="C33" s="362">
        <f>100*C20/C25</f>
        <v>9.7782989421113911</v>
      </c>
      <c r="D33" s="220">
        <f t="shared" ref="D33:E33" si="2">100*D20/D25</f>
        <v>10.217012683114469</v>
      </c>
      <c r="E33" s="363">
        <f t="shared" si="2"/>
        <v>12.547916339752067</v>
      </c>
      <c r="I33" s="103">
        <f>$E33-D33</f>
        <v>2.3309036566375987</v>
      </c>
      <c r="J33" s="103">
        <f>$E33-C33</f>
        <v>2.7696173976406762</v>
      </c>
    </row>
    <row r="34" spans="1:10" x14ac:dyDescent="0.35">
      <c r="A34" s="754"/>
      <c r="B34" s="115" t="s">
        <v>121</v>
      </c>
      <c r="C34" s="362">
        <f t="shared" ref="C34:E34" si="3">100*C21/C26</f>
        <v>10.274129131253332</v>
      </c>
      <c r="D34" s="220">
        <f t="shared" si="3"/>
        <v>8.9694479268236051</v>
      </c>
      <c r="E34" s="363">
        <f t="shared" si="3"/>
        <v>10.415016013659038</v>
      </c>
      <c r="I34" s="103">
        <f t="shared" ref="I34:I37" si="4">$E34-D34</f>
        <v>1.4455680868354328</v>
      </c>
      <c r="J34" s="103">
        <f t="shared" ref="J34:J37" si="5">$E34-C34</f>
        <v>0.1408868824057059</v>
      </c>
    </row>
    <row r="35" spans="1:10" ht="14.5" customHeight="1" x14ac:dyDescent="0.35">
      <c r="A35" s="754"/>
      <c r="B35" s="115" t="s">
        <v>122</v>
      </c>
      <c r="C35" s="362">
        <f t="shared" ref="C35:E35" si="6">100*C22/C27</f>
        <v>9.2424631880439172</v>
      </c>
      <c r="D35" s="220">
        <f t="shared" si="6"/>
        <v>8.392152287619826</v>
      </c>
      <c r="E35" s="363">
        <f t="shared" si="6"/>
        <v>8.9272050196398514</v>
      </c>
      <c r="I35" s="103">
        <f t="shared" si="4"/>
        <v>0.53505273202002535</v>
      </c>
      <c r="J35" s="103">
        <f t="shared" si="5"/>
        <v>-0.31525816840406584</v>
      </c>
    </row>
    <row r="36" spans="1:10" x14ac:dyDescent="0.35">
      <c r="A36" s="754"/>
      <c r="B36" s="115" t="s">
        <v>123</v>
      </c>
      <c r="C36" s="362">
        <f t="shared" ref="C36:E36" si="7">100*C23/C28</f>
        <v>1.4388489208633093</v>
      </c>
      <c r="D36" s="220">
        <f t="shared" si="7"/>
        <v>1.5533980582524272</v>
      </c>
      <c r="E36" s="363">
        <f t="shared" si="7"/>
        <v>2.6548672566371683</v>
      </c>
      <c r="I36" s="103">
        <f t="shared" si="4"/>
        <v>1.1014691983847411</v>
      </c>
      <c r="J36" s="103">
        <f t="shared" si="5"/>
        <v>1.216018335773859</v>
      </c>
    </row>
    <row r="37" spans="1:10" x14ac:dyDescent="0.35">
      <c r="A37" s="754"/>
      <c r="B37" s="116" t="s">
        <v>34</v>
      </c>
      <c r="C37" s="364">
        <f t="shared" ref="C37:E37" si="8">100*C24/C29</f>
        <v>9.8149117094599418</v>
      </c>
      <c r="D37" s="221">
        <f t="shared" si="8"/>
        <v>9.328137863851687</v>
      </c>
      <c r="E37" s="365">
        <f t="shared" si="8"/>
        <v>10.970762189387449</v>
      </c>
      <c r="I37" s="103">
        <f t="shared" si="4"/>
        <v>1.6426243255357615</v>
      </c>
      <c r="J37" s="103">
        <f t="shared" si="5"/>
        <v>1.1558504799275067</v>
      </c>
    </row>
    <row r="40" spans="1:10" x14ac:dyDescent="0.35">
      <c r="A40" s="405"/>
    </row>
    <row r="41" spans="1:10" x14ac:dyDescent="0.35">
      <c r="A41" s="651"/>
    </row>
    <row r="42" spans="1:10" x14ac:dyDescent="0.35">
      <c r="A42" s="20" t="s">
        <v>319</v>
      </c>
    </row>
    <row r="43" spans="1:10" x14ac:dyDescent="0.35">
      <c r="A43" s="20" t="s">
        <v>342</v>
      </c>
    </row>
    <row r="46" spans="1:10" x14ac:dyDescent="0.35">
      <c r="A46" s="2" t="s">
        <v>221</v>
      </c>
    </row>
  </sheetData>
  <mergeCells count="11">
    <mergeCell ref="A33:A37"/>
    <mergeCell ref="I31:J31"/>
    <mergeCell ref="I3:J3"/>
    <mergeCell ref="A20:A24"/>
    <mergeCell ref="A25:A29"/>
    <mergeCell ref="C3:E3"/>
    <mergeCell ref="F3:H3"/>
    <mergeCell ref="A10:A14"/>
    <mergeCell ref="A5:A9"/>
    <mergeCell ref="A15:A19"/>
    <mergeCell ref="C31:E31"/>
  </mergeCells>
  <hyperlinks>
    <hyperlink ref="A46" location="Contents!A1" display="Back to index" xr:uid="{AE09875C-36B8-4F05-BBFE-18BB7EBD0E12}"/>
  </hyperlinks>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iconSet" priority="62" id="{3D5F6114-0EC8-40C3-A3C7-DA2A1D5C408A}">
            <x14:iconSet iconSet="3Triangles">
              <x14:cfvo type="percent">
                <xm:f>0</xm:f>
              </x14:cfvo>
              <x14:cfvo type="num">
                <xm:f>1.0000000000000001E-5</xm:f>
              </x14:cfvo>
              <x14:cfvo type="num">
                <xm:f>1.0000000000000001E-5</xm:f>
              </x14:cfvo>
            </x14:iconSet>
          </x14:cfRule>
          <xm:sqref>K5</xm:sqref>
        </x14:conditionalFormatting>
        <x14:conditionalFormatting xmlns:xm="http://schemas.microsoft.com/office/excel/2006/main">
          <x14:cfRule type="iconSet" priority="59" id="{1C61324C-C7B2-42EA-9D83-615B4CAC5F05}">
            <x14:iconSet iconSet="3Triangles">
              <x14:cfvo type="percent">
                <xm:f>0</xm:f>
              </x14:cfvo>
              <x14:cfvo type="num">
                <xm:f>1.0000000000000001E-5</xm:f>
              </x14:cfvo>
              <x14:cfvo type="num">
                <xm:f>1.0000000000000001E-5</xm:f>
              </x14:cfvo>
            </x14:iconSet>
          </x14:cfRule>
          <xm:sqref>K6</xm:sqref>
        </x14:conditionalFormatting>
        <x14:conditionalFormatting xmlns:xm="http://schemas.microsoft.com/office/excel/2006/main">
          <x14:cfRule type="iconSet" priority="56" id="{8E7D011E-D98B-44F0-9280-9976EE84D52A}">
            <x14:iconSet iconSet="3Triangles">
              <x14:cfvo type="percent">
                <xm:f>0</xm:f>
              </x14:cfvo>
              <x14:cfvo type="num">
                <xm:f>1.0000000000000001E-5</xm:f>
              </x14:cfvo>
              <x14:cfvo type="num">
                <xm:f>1.0000000000000001E-5</xm:f>
              </x14:cfvo>
            </x14:iconSet>
          </x14:cfRule>
          <xm:sqref>K7</xm:sqref>
        </x14:conditionalFormatting>
        <x14:conditionalFormatting xmlns:xm="http://schemas.microsoft.com/office/excel/2006/main">
          <x14:cfRule type="iconSet" priority="53" id="{4963D3B1-77FA-465E-AA2F-0BB6A7269BA3}">
            <x14:iconSet iconSet="3Triangles">
              <x14:cfvo type="percent">
                <xm:f>0</xm:f>
              </x14:cfvo>
              <x14:cfvo type="num">
                <xm:f>1.0000000000000001E-5</xm:f>
              </x14:cfvo>
              <x14:cfvo type="num">
                <xm:f>1.0000000000000001E-5</xm:f>
              </x14:cfvo>
            </x14:iconSet>
          </x14:cfRule>
          <xm:sqref>K8</xm:sqref>
        </x14:conditionalFormatting>
        <x14:conditionalFormatting xmlns:xm="http://schemas.microsoft.com/office/excel/2006/main">
          <x14:cfRule type="iconSet" priority="50" id="{B324B172-D7C5-46CD-B8DD-E6759412F917}">
            <x14:iconSet iconSet="3Triangles">
              <x14:cfvo type="percent">
                <xm:f>0</xm:f>
              </x14:cfvo>
              <x14:cfvo type="num">
                <xm:f>1.0000000000000001E-5</xm:f>
              </x14:cfvo>
              <x14:cfvo type="num">
                <xm:f>1.0000000000000001E-5</xm:f>
              </x14:cfvo>
            </x14:iconSet>
          </x14:cfRule>
          <xm:sqref>I5</xm:sqref>
        </x14:conditionalFormatting>
        <x14:conditionalFormatting xmlns:xm="http://schemas.microsoft.com/office/excel/2006/main">
          <x14:cfRule type="iconSet" priority="49" id="{6C35B1AE-3C8B-4B21-8451-BD3B80FFFE90}">
            <x14:iconSet iconSet="3Triangles">
              <x14:cfvo type="percent">
                <xm:f>0</xm:f>
              </x14:cfvo>
              <x14:cfvo type="num">
                <xm:f>1.0000000000000001E-5</xm:f>
              </x14:cfvo>
              <x14:cfvo type="num">
                <xm:f>1.0000000000000001E-5</xm:f>
              </x14:cfvo>
            </x14:iconSet>
          </x14:cfRule>
          <xm:sqref>J5</xm:sqref>
        </x14:conditionalFormatting>
        <x14:conditionalFormatting xmlns:xm="http://schemas.microsoft.com/office/excel/2006/main">
          <x14:cfRule type="iconSet" priority="48" id="{7B033B9F-F465-4634-BCB5-2D3FDEAD48F9}">
            <x14:iconSet iconSet="3Triangles">
              <x14:cfvo type="percent">
                <xm:f>0</xm:f>
              </x14:cfvo>
              <x14:cfvo type="num">
                <xm:f>1.0000000000000001E-5</xm:f>
              </x14:cfvo>
              <x14:cfvo type="num">
                <xm:f>1.0000000000000001E-5</xm:f>
              </x14:cfvo>
            </x14:iconSet>
          </x14:cfRule>
          <xm:sqref>I6</xm:sqref>
        </x14:conditionalFormatting>
        <x14:conditionalFormatting xmlns:xm="http://schemas.microsoft.com/office/excel/2006/main">
          <x14:cfRule type="iconSet" priority="47" id="{2EC08549-3BBD-4CF1-B869-A32519CC7DA5}">
            <x14:iconSet iconSet="3Triangles">
              <x14:cfvo type="percent">
                <xm:f>0</xm:f>
              </x14:cfvo>
              <x14:cfvo type="num">
                <xm:f>1.0000000000000001E-5</xm:f>
              </x14:cfvo>
              <x14:cfvo type="num">
                <xm:f>1.0000000000000001E-5</xm:f>
              </x14:cfvo>
            </x14:iconSet>
          </x14:cfRule>
          <xm:sqref>J6</xm:sqref>
        </x14:conditionalFormatting>
        <x14:conditionalFormatting xmlns:xm="http://schemas.microsoft.com/office/excel/2006/main">
          <x14:cfRule type="iconSet" priority="46" id="{0259D10B-42FF-4CD9-8C38-8C2E21DA3AA4}">
            <x14:iconSet iconSet="3Triangles">
              <x14:cfvo type="percent">
                <xm:f>0</xm:f>
              </x14:cfvo>
              <x14:cfvo type="num">
                <xm:f>1.0000000000000001E-5</xm:f>
              </x14:cfvo>
              <x14:cfvo type="num">
                <xm:f>1.0000000000000001E-5</xm:f>
              </x14:cfvo>
            </x14:iconSet>
          </x14:cfRule>
          <xm:sqref>I7</xm:sqref>
        </x14:conditionalFormatting>
        <x14:conditionalFormatting xmlns:xm="http://schemas.microsoft.com/office/excel/2006/main">
          <x14:cfRule type="iconSet" priority="45" id="{8E554441-4827-417E-93E6-1E7663A95FAA}">
            <x14:iconSet iconSet="3Triangles">
              <x14:cfvo type="percent">
                <xm:f>0</xm:f>
              </x14:cfvo>
              <x14:cfvo type="num">
                <xm:f>1.0000000000000001E-5</xm:f>
              </x14:cfvo>
              <x14:cfvo type="num">
                <xm:f>1.0000000000000001E-5</xm:f>
              </x14:cfvo>
            </x14:iconSet>
          </x14:cfRule>
          <xm:sqref>J7</xm:sqref>
        </x14:conditionalFormatting>
        <x14:conditionalFormatting xmlns:xm="http://schemas.microsoft.com/office/excel/2006/main">
          <x14:cfRule type="iconSet" priority="44" id="{5649F76C-5B9D-427C-BA91-024B473F10F4}">
            <x14:iconSet iconSet="3Triangles">
              <x14:cfvo type="percent">
                <xm:f>0</xm:f>
              </x14:cfvo>
              <x14:cfvo type="num">
                <xm:f>1.0000000000000001E-5</xm:f>
              </x14:cfvo>
              <x14:cfvo type="num">
                <xm:f>1.0000000000000001E-5</xm:f>
              </x14:cfvo>
            </x14:iconSet>
          </x14:cfRule>
          <xm:sqref>I8</xm:sqref>
        </x14:conditionalFormatting>
        <x14:conditionalFormatting xmlns:xm="http://schemas.microsoft.com/office/excel/2006/main">
          <x14:cfRule type="iconSet" priority="43" id="{8BC2C1AC-970D-4489-A266-182ABF48B96D}">
            <x14:iconSet iconSet="3Triangles">
              <x14:cfvo type="percent">
                <xm:f>0</xm:f>
              </x14:cfvo>
              <x14:cfvo type="num">
                <xm:f>1.0000000000000001E-5</xm:f>
              </x14:cfvo>
              <x14:cfvo type="num">
                <xm:f>1.0000000000000001E-5</xm:f>
              </x14:cfvo>
            </x14:iconSet>
          </x14:cfRule>
          <xm:sqref>J8</xm:sqref>
        </x14:conditionalFormatting>
        <x14:conditionalFormatting xmlns:xm="http://schemas.microsoft.com/office/excel/2006/main">
          <x14:cfRule type="iconSet" priority="42" id="{2006889E-1368-4D2E-8AEC-8686E8D750A7}">
            <x14:iconSet iconSet="3Triangles">
              <x14:cfvo type="percent">
                <xm:f>0</xm:f>
              </x14:cfvo>
              <x14:cfvo type="num">
                <xm:f>1.0000000000000001E-5</xm:f>
              </x14:cfvo>
              <x14:cfvo type="num">
                <xm:f>1.0000000000000001E-5</xm:f>
              </x14:cfvo>
            </x14:iconSet>
          </x14:cfRule>
          <xm:sqref>I9</xm:sqref>
        </x14:conditionalFormatting>
        <x14:conditionalFormatting xmlns:xm="http://schemas.microsoft.com/office/excel/2006/main">
          <x14:cfRule type="iconSet" priority="41" id="{0A7F51C3-9EE0-4CDB-A7F0-C8429C09AC4C}">
            <x14:iconSet iconSet="3Triangles">
              <x14:cfvo type="percent">
                <xm:f>0</xm:f>
              </x14:cfvo>
              <x14:cfvo type="num">
                <xm:f>1.0000000000000001E-5</xm:f>
              </x14:cfvo>
              <x14:cfvo type="num">
                <xm:f>1.0000000000000001E-5</xm:f>
              </x14:cfvo>
            </x14:iconSet>
          </x14:cfRule>
          <xm:sqref>J9</xm:sqref>
        </x14:conditionalFormatting>
        <x14:conditionalFormatting xmlns:xm="http://schemas.microsoft.com/office/excel/2006/main">
          <x14:cfRule type="iconSet" priority="40" id="{D35BD011-AA17-4A71-BF7D-BB311569A7B4}">
            <x14:iconSet iconSet="3Triangles">
              <x14:cfvo type="percent">
                <xm:f>0</xm:f>
              </x14:cfvo>
              <x14:cfvo type="num">
                <xm:f>1.0000000000000001E-5</xm:f>
              </x14:cfvo>
              <x14:cfvo type="num">
                <xm:f>1.0000000000000001E-5</xm:f>
              </x14:cfvo>
            </x14:iconSet>
          </x14:cfRule>
          <xm:sqref>I15</xm:sqref>
        </x14:conditionalFormatting>
        <x14:conditionalFormatting xmlns:xm="http://schemas.microsoft.com/office/excel/2006/main">
          <x14:cfRule type="iconSet" priority="39" id="{DEAD512B-5E17-4EE8-A54D-EB7C99D74A15}">
            <x14:iconSet iconSet="3Triangles">
              <x14:cfvo type="percent">
                <xm:f>0</xm:f>
              </x14:cfvo>
              <x14:cfvo type="num">
                <xm:f>1.0000000000000001E-5</xm:f>
              </x14:cfvo>
              <x14:cfvo type="num">
                <xm:f>1.0000000000000001E-5</xm:f>
              </x14:cfvo>
            </x14:iconSet>
          </x14:cfRule>
          <xm:sqref>J15</xm:sqref>
        </x14:conditionalFormatting>
        <x14:conditionalFormatting xmlns:xm="http://schemas.microsoft.com/office/excel/2006/main">
          <x14:cfRule type="iconSet" priority="38" id="{FD58CE6D-B356-4EC5-89DD-82550FF0778C}">
            <x14:iconSet iconSet="3Triangles">
              <x14:cfvo type="percent">
                <xm:f>0</xm:f>
              </x14:cfvo>
              <x14:cfvo type="num">
                <xm:f>1.0000000000000001E-5</xm:f>
              </x14:cfvo>
              <x14:cfvo type="num">
                <xm:f>1.0000000000000001E-5</xm:f>
              </x14:cfvo>
            </x14:iconSet>
          </x14:cfRule>
          <xm:sqref>I16</xm:sqref>
        </x14:conditionalFormatting>
        <x14:conditionalFormatting xmlns:xm="http://schemas.microsoft.com/office/excel/2006/main">
          <x14:cfRule type="iconSet" priority="37" id="{AD42991B-15A2-47C5-94C7-BB8D0BD46F82}">
            <x14:iconSet iconSet="3Triangles">
              <x14:cfvo type="percent">
                <xm:f>0</xm:f>
              </x14:cfvo>
              <x14:cfvo type="num">
                <xm:f>1.0000000000000001E-5</xm:f>
              </x14:cfvo>
              <x14:cfvo type="num">
                <xm:f>1.0000000000000001E-5</xm:f>
              </x14:cfvo>
            </x14:iconSet>
          </x14:cfRule>
          <xm:sqref>J16</xm:sqref>
        </x14:conditionalFormatting>
        <x14:conditionalFormatting xmlns:xm="http://schemas.microsoft.com/office/excel/2006/main">
          <x14:cfRule type="iconSet" priority="36" id="{857D296B-6C22-4A13-8D83-D6F25B867DF3}">
            <x14:iconSet iconSet="3Triangles">
              <x14:cfvo type="percent">
                <xm:f>0</xm:f>
              </x14:cfvo>
              <x14:cfvo type="num">
                <xm:f>1.0000000000000001E-5</xm:f>
              </x14:cfvo>
              <x14:cfvo type="num">
                <xm:f>1.0000000000000001E-5</xm:f>
              </x14:cfvo>
            </x14:iconSet>
          </x14:cfRule>
          <xm:sqref>I17</xm:sqref>
        </x14:conditionalFormatting>
        <x14:conditionalFormatting xmlns:xm="http://schemas.microsoft.com/office/excel/2006/main">
          <x14:cfRule type="iconSet" priority="35" id="{3A48C23A-86D2-4B56-B7EA-C572DAE6AA7A}">
            <x14:iconSet iconSet="3Triangles">
              <x14:cfvo type="percent">
                <xm:f>0</xm:f>
              </x14:cfvo>
              <x14:cfvo type="num">
                <xm:f>1.0000000000000001E-5</xm:f>
              </x14:cfvo>
              <x14:cfvo type="num">
                <xm:f>1.0000000000000001E-5</xm:f>
              </x14:cfvo>
            </x14:iconSet>
          </x14:cfRule>
          <xm:sqref>J17</xm:sqref>
        </x14:conditionalFormatting>
        <x14:conditionalFormatting xmlns:xm="http://schemas.microsoft.com/office/excel/2006/main">
          <x14:cfRule type="iconSet" priority="34" id="{8902D0BD-EF0D-4DCA-B700-2C45B6ED906D}">
            <x14:iconSet iconSet="3Triangles">
              <x14:cfvo type="percent">
                <xm:f>0</xm:f>
              </x14:cfvo>
              <x14:cfvo type="num">
                <xm:f>1.0000000000000001E-5</xm:f>
              </x14:cfvo>
              <x14:cfvo type="num">
                <xm:f>1.0000000000000001E-5</xm:f>
              </x14:cfvo>
            </x14:iconSet>
          </x14:cfRule>
          <xm:sqref>I18</xm:sqref>
        </x14:conditionalFormatting>
        <x14:conditionalFormatting xmlns:xm="http://schemas.microsoft.com/office/excel/2006/main">
          <x14:cfRule type="iconSet" priority="33" id="{A7CBEBE4-DBEE-46DD-88DD-DF11C2DF9753}">
            <x14:iconSet iconSet="3Triangles">
              <x14:cfvo type="percent">
                <xm:f>0</xm:f>
              </x14:cfvo>
              <x14:cfvo type="num">
                <xm:f>1.0000000000000001E-5</xm:f>
              </x14:cfvo>
              <x14:cfvo type="num">
                <xm:f>1.0000000000000001E-5</xm:f>
              </x14:cfvo>
            </x14:iconSet>
          </x14:cfRule>
          <xm:sqref>J18</xm:sqref>
        </x14:conditionalFormatting>
        <x14:conditionalFormatting xmlns:xm="http://schemas.microsoft.com/office/excel/2006/main">
          <x14:cfRule type="iconSet" priority="32" id="{809C3515-9988-4BCA-B888-00702D89E59B}">
            <x14:iconSet iconSet="3Triangles">
              <x14:cfvo type="percent">
                <xm:f>0</xm:f>
              </x14:cfvo>
              <x14:cfvo type="num">
                <xm:f>1.0000000000000001E-5</xm:f>
              </x14:cfvo>
              <x14:cfvo type="num">
                <xm:f>1.0000000000000001E-5</xm:f>
              </x14:cfvo>
            </x14:iconSet>
          </x14:cfRule>
          <xm:sqref>I19</xm:sqref>
        </x14:conditionalFormatting>
        <x14:conditionalFormatting xmlns:xm="http://schemas.microsoft.com/office/excel/2006/main">
          <x14:cfRule type="iconSet" priority="31" id="{99784F2F-640F-4ACE-97FA-F5EC05EE9F74}">
            <x14:iconSet iconSet="3Triangles">
              <x14:cfvo type="percent">
                <xm:f>0</xm:f>
              </x14:cfvo>
              <x14:cfvo type="num">
                <xm:f>1.0000000000000001E-5</xm:f>
              </x14:cfvo>
              <x14:cfvo type="num">
                <xm:f>1.0000000000000001E-5</xm:f>
              </x14:cfvo>
            </x14:iconSet>
          </x14:cfRule>
          <xm:sqref>J19</xm:sqref>
        </x14:conditionalFormatting>
        <x14:conditionalFormatting xmlns:xm="http://schemas.microsoft.com/office/excel/2006/main">
          <x14:cfRule type="iconSet" priority="30" id="{CD321992-43F3-496D-BAA4-472CDFB3BE6E}">
            <x14:iconSet iconSet="3Triangles">
              <x14:cfvo type="percent">
                <xm:f>0</xm:f>
              </x14:cfvo>
              <x14:cfvo type="num">
                <xm:f>1.0000000000000001E-5</xm:f>
              </x14:cfvo>
              <x14:cfvo type="num">
                <xm:f>1.0000000000000001E-5</xm:f>
              </x14:cfvo>
            </x14:iconSet>
          </x14:cfRule>
          <xm:sqref>I10</xm:sqref>
        </x14:conditionalFormatting>
        <x14:conditionalFormatting xmlns:xm="http://schemas.microsoft.com/office/excel/2006/main">
          <x14:cfRule type="iconSet" priority="29" id="{27876424-FE52-4DED-813E-C472C0D1E029}">
            <x14:iconSet iconSet="3Triangles">
              <x14:cfvo type="percent">
                <xm:f>0</xm:f>
              </x14:cfvo>
              <x14:cfvo type="num">
                <xm:f>1.0000000000000001E-5</xm:f>
              </x14:cfvo>
              <x14:cfvo type="num">
                <xm:f>1.0000000000000001E-5</xm:f>
              </x14:cfvo>
            </x14:iconSet>
          </x14:cfRule>
          <xm:sqref>J10</xm:sqref>
        </x14:conditionalFormatting>
        <x14:conditionalFormatting xmlns:xm="http://schemas.microsoft.com/office/excel/2006/main">
          <x14:cfRule type="iconSet" priority="28" id="{6827C92D-8F44-45A9-92F6-2C731DF7BF20}">
            <x14:iconSet iconSet="3Triangles">
              <x14:cfvo type="percent">
                <xm:f>0</xm:f>
              </x14:cfvo>
              <x14:cfvo type="num">
                <xm:f>1.0000000000000001E-5</xm:f>
              </x14:cfvo>
              <x14:cfvo type="num">
                <xm:f>1.0000000000000001E-5</xm:f>
              </x14:cfvo>
            </x14:iconSet>
          </x14:cfRule>
          <xm:sqref>I11</xm:sqref>
        </x14:conditionalFormatting>
        <x14:conditionalFormatting xmlns:xm="http://schemas.microsoft.com/office/excel/2006/main">
          <x14:cfRule type="iconSet" priority="27" id="{5AE7E1C2-C058-4799-953D-2874B14927B2}">
            <x14:iconSet iconSet="3Triangles">
              <x14:cfvo type="percent">
                <xm:f>0</xm:f>
              </x14:cfvo>
              <x14:cfvo type="num">
                <xm:f>1.0000000000000001E-5</xm:f>
              </x14:cfvo>
              <x14:cfvo type="num">
                <xm:f>1.0000000000000001E-5</xm:f>
              </x14:cfvo>
            </x14:iconSet>
          </x14:cfRule>
          <xm:sqref>J11</xm:sqref>
        </x14:conditionalFormatting>
        <x14:conditionalFormatting xmlns:xm="http://schemas.microsoft.com/office/excel/2006/main">
          <x14:cfRule type="iconSet" priority="26" id="{881865A0-C16D-4681-88F9-C2291AB43878}">
            <x14:iconSet iconSet="3Triangles">
              <x14:cfvo type="percent">
                <xm:f>0</xm:f>
              </x14:cfvo>
              <x14:cfvo type="num">
                <xm:f>1.0000000000000001E-5</xm:f>
              </x14:cfvo>
              <x14:cfvo type="num">
                <xm:f>1.0000000000000001E-5</xm:f>
              </x14:cfvo>
            </x14:iconSet>
          </x14:cfRule>
          <xm:sqref>I12</xm:sqref>
        </x14:conditionalFormatting>
        <x14:conditionalFormatting xmlns:xm="http://schemas.microsoft.com/office/excel/2006/main">
          <x14:cfRule type="iconSet" priority="25" id="{CC8D7FC4-F946-45DD-9432-25E8F23EC107}">
            <x14:iconSet iconSet="3Triangles">
              <x14:cfvo type="percent">
                <xm:f>0</xm:f>
              </x14:cfvo>
              <x14:cfvo type="num">
                <xm:f>1.0000000000000001E-5</xm:f>
              </x14:cfvo>
              <x14:cfvo type="num">
                <xm:f>1.0000000000000001E-5</xm:f>
              </x14:cfvo>
            </x14:iconSet>
          </x14:cfRule>
          <xm:sqref>J12</xm:sqref>
        </x14:conditionalFormatting>
        <x14:conditionalFormatting xmlns:xm="http://schemas.microsoft.com/office/excel/2006/main">
          <x14:cfRule type="iconSet" priority="24" id="{A6252898-6400-4B3E-A733-2F980C957ADF}">
            <x14:iconSet iconSet="3Triangles">
              <x14:cfvo type="percent">
                <xm:f>0</xm:f>
              </x14:cfvo>
              <x14:cfvo type="num">
                <xm:f>1.0000000000000001E-5</xm:f>
              </x14:cfvo>
              <x14:cfvo type="num">
                <xm:f>1.0000000000000001E-5</xm:f>
              </x14:cfvo>
            </x14:iconSet>
          </x14:cfRule>
          <xm:sqref>I13</xm:sqref>
        </x14:conditionalFormatting>
        <x14:conditionalFormatting xmlns:xm="http://schemas.microsoft.com/office/excel/2006/main">
          <x14:cfRule type="iconSet" priority="23" id="{7D1876FC-3F78-4A6A-96DD-5FAFD572C7C6}">
            <x14:iconSet iconSet="3Triangles">
              <x14:cfvo type="percent">
                <xm:f>0</xm:f>
              </x14:cfvo>
              <x14:cfvo type="num">
                <xm:f>1.0000000000000001E-5</xm:f>
              </x14:cfvo>
              <x14:cfvo type="num">
                <xm:f>1.0000000000000001E-5</xm:f>
              </x14:cfvo>
            </x14:iconSet>
          </x14:cfRule>
          <xm:sqref>J13</xm:sqref>
        </x14:conditionalFormatting>
        <x14:conditionalFormatting xmlns:xm="http://schemas.microsoft.com/office/excel/2006/main">
          <x14:cfRule type="iconSet" priority="22" id="{EE0C62C1-DFEC-40C9-B89F-CAD208A9B620}">
            <x14:iconSet iconSet="3Triangles">
              <x14:cfvo type="percent">
                <xm:f>0</xm:f>
              </x14:cfvo>
              <x14:cfvo type="num">
                <xm:f>1.0000000000000001E-5</xm:f>
              </x14:cfvo>
              <x14:cfvo type="num">
                <xm:f>1.0000000000000001E-5</xm:f>
              </x14:cfvo>
            </x14:iconSet>
          </x14:cfRule>
          <xm:sqref>I14</xm:sqref>
        </x14:conditionalFormatting>
        <x14:conditionalFormatting xmlns:xm="http://schemas.microsoft.com/office/excel/2006/main">
          <x14:cfRule type="iconSet" priority="21" id="{BC4DB599-BFCA-455D-ACCF-F99587ADC009}">
            <x14:iconSet iconSet="3Triangles">
              <x14:cfvo type="percent">
                <xm:f>0</xm:f>
              </x14:cfvo>
              <x14:cfvo type="num">
                <xm:f>1.0000000000000001E-5</xm:f>
              </x14:cfvo>
              <x14:cfvo type="num">
                <xm:f>1.0000000000000001E-5</xm:f>
              </x14:cfvo>
            </x14:iconSet>
          </x14:cfRule>
          <xm:sqref>J14</xm:sqref>
        </x14:conditionalFormatting>
        <x14:conditionalFormatting xmlns:xm="http://schemas.microsoft.com/office/excel/2006/main">
          <x14:cfRule type="iconSet" priority="20" id="{1C446F3D-F713-4FE6-A4E5-FA0CE37B8A76}">
            <x14:iconSet iconSet="3Triangles">
              <x14:cfvo type="percent">
                <xm:f>0</xm:f>
              </x14:cfvo>
              <x14:cfvo type="num">
                <xm:f>1.0000000000000001E-5</xm:f>
              </x14:cfvo>
              <x14:cfvo type="num">
                <xm:f>1.0000000000000001E-5</xm:f>
              </x14:cfvo>
            </x14:iconSet>
          </x14:cfRule>
          <xm:sqref>I20</xm:sqref>
        </x14:conditionalFormatting>
        <x14:conditionalFormatting xmlns:xm="http://schemas.microsoft.com/office/excel/2006/main">
          <x14:cfRule type="iconSet" priority="19" id="{A55EA74A-63D6-4E7F-B9F4-6F442A8D2A20}">
            <x14:iconSet iconSet="3Triangles">
              <x14:cfvo type="percent">
                <xm:f>0</xm:f>
              </x14:cfvo>
              <x14:cfvo type="num">
                <xm:f>1.0000000000000001E-5</xm:f>
              </x14:cfvo>
              <x14:cfvo type="num">
                <xm:f>1.0000000000000001E-5</xm:f>
              </x14:cfvo>
            </x14:iconSet>
          </x14:cfRule>
          <xm:sqref>J20</xm:sqref>
        </x14:conditionalFormatting>
        <x14:conditionalFormatting xmlns:xm="http://schemas.microsoft.com/office/excel/2006/main">
          <x14:cfRule type="iconSet" priority="18" id="{EC0C3213-0CC4-40A9-8964-8D429E4EEE47}">
            <x14:iconSet iconSet="3Triangles">
              <x14:cfvo type="percent">
                <xm:f>0</xm:f>
              </x14:cfvo>
              <x14:cfvo type="num">
                <xm:f>1.0000000000000001E-5</xm:f>
              </x14:cfvo>
              <x14:cfvo type="num">
                <xm:f>1.0000000000000001E-5</xm:f>
              </x14:cfvo>
            </x14:iconSet>
          </x14:cfRule>
          <xm:sqref>I21</xm:sqref>
        </x14:conditionalFormatting>
        <x14:conditionalFormatting xmlns:xm="http://schemas.microsoft.com/office/excel/2006/main">
          <x14:cfRule type="iconSet" priority="17" id="{E3258B8F-B244-4D5C-9D82-AB7A893396F7}">
            <x14:iconSet iconSet="3Triangles">
              <x14:cfvo type="percent">
                <xm:f>0</xm:f>
              </x14:cfvo>
              <x14:cfvo type="num">
                <xm:f>1.0000000000000001E-5</xm:f>
              </x14:cfvo>
              <x14:cfvo type="num">
                <xm:f>1.0000000000000001E-5</xm:f>
              </x14:cfvo>
            </x14:iconSet>
          </x14:cfRule>
          <xm:sqref>J21</xm:sqref>
        </x14:conditionalFormatting>
        <x14:conditionalFormatting xmlns:xm="http://schemas.microsoft.com/office/excel/2006/main">
          <x14:cfRule type="iconSet" priority="16" id="{73C2089C-2DE3-45E8-AD69-C7BB66016EC7}">
            <x14:iconSet iconSet="3Triangles">
              <x14:cfvo type="percent">
                <xm:f>0</xm:f>
              </x14:cfvo>
              <x14:cfvo type="num">
                <xm:f>1.0000000000000001E-5</xm:f>
              </x14:cfvo>
              <x14:cfvo type="num">
                <xm:f>1.0000000000000001E-5</xm:f>
              </x14:cfvo>
            </x14:iconSet>
          </x14:cfRule>
          <xm:sqref>I22</xm:sqref>
        </x14:conditionalFormatting>
        <x14:conditionalFormatting xmlns:xm="http://schemas.microsoft.com/office/excel/2006/main">
          <x14:cfRule type="iconSet" priority="15" id="{645A9D45-67FE-4324-8F68-D9414922A304}">
            <x14:iconSet iconSet="3Triangles">
              <x14:cfvo type="percent">
                <xm:f>0</xm:f>
              </x14:cfvo>
              <x14:cfvo type="num">
                <xm:f>1.0000000000000001E-5</xm:f>
              </x14:cfvo>
              <x14:cfvo type="num">
                <xm:f>1.0000000000000001E-5</xm:f>
              </x14:cfvo>
            </x14:iconSet>
          </x14:cfRule>
          <xm:sqref>J22</xm:sqref>
        </x14:conditionalFormatting>
        <x14:conditionalFormatting xmlns:xm="http://schemas.microsoft.com/office/excel/2006/main">
          <x14:cfRule type="iconSet" priority="14" id="{A95F5139-38E2-4072-9867-E75AE1F53614}">
            <x14:iconSet iconSet="3Triangles">
              <x14:cfvo type="percent">
                <xm:f>0</xm:f>
              </x14:cfvo>
              <x14:cfvo type="num">
                <xm:f>1.0000000000000001E-5</xm:f>
              </x14:cfvo>
              <x14:cfvo type="num">
                <xm:f>1.0000000000000001E-5</xm:f>
              </x14:cfvo>
            </x14:iconSet>
          </x14:cfRule>
          <xm:sqref>I23</xm:sqref>
        </x14:conditionalFormatting>
        <x14:conditionalFormatting xmlns:xm="http://schemas.microsoft.com/office/excel/2006/main">
          <x14:cfRule type="iconSet" priority="13" id="{85E6AD24-1C82-4FA9-9C91-BF3A77D0D27E}">
            <x14:iconSet iconSet="3Triangles">
              <x14:cfvo type="percent">
                <xm:f>0</xm:f>
              </x14:cfvo>
              <x14:cfvo type="num">
                <xm:f>1.0000000000000001E-5</xm:f>
              </x14:cfvo>
              <x14:cfvo type="num">
                <xm:f>1.0000000000000001E-5</xm:f>
              </x14:cfvo>
            </x14:iconSet>
          </x14:cfRule>
          <xm:sqref>J23</xm:sqref>
        </x14:conditionalFormatting>
        <x14:conditionalFormatting xmlns:xm="http://schemas.microsoft.com/office/excel/2006/main">
          <x14:cfRule type="iconSet" priority="12" id="{A96670FE-EAD7-440D-BE16-31FEB45E439E}">
            <x14:iconSet iconSet="3Triangles">
              <x14:cfvo type="percent">
                <xm:f>0</xm:f>
              </x14:cfvo>
              <x14:cfvo type="num">
                <xm:f>1.0000000000000001E-5</xm:f>
              </x14:cfvo>
              <x14:cfvo type="num">
                <xm:f>1.0000000000000001E-5</xm:f>
              </x14:cfvo>
            </x14:iconSet>
          </x14:cfRule>
          <xm:sqref>I24</xm:sqref>
        </x14:conditionalFormatting>
        <x14:conditionalFormatting xmlns:xm="http://schemas.microsoft.com/office/excel/2006/main">
          <x14:cfRule type="iconSet" priority="11" id="{2574CC0A-B241-42F9-A66D-75DFC664D2F1}">
            <x14:iconSet iconSet="3Triangles">
              <x14:cfvo type="percent">
                <xm:f>0</xm:f>
              </x14:cfvo>
              <x14:cfvo type="num">
                <xm:f>1.0000000000000001E-5</xm:f>
              </x14:cfvo>
              <x14:cfvo type="num">
                <xm:f>1.0000000000000001E-5</xm:f>
              </x14:cfvo>
            </x14:iconSet>
          </x14:cfRule>
          <xm:sqref>J24</xm:sqref>
        </x14:conditionalFormatting>
        <x14:conditionalFormatting xmlns:xm="http://schemas.microsoft.com/office/excel/2006/main">
          <x14:cfRule type="iconSet" priority="51" id="{2001B676-C9C7-4357-9FB5-1CADA41131BB}">
            <x14:iconSet iconSet="3Triangles">
              <x14:cfvo type="percent">
                <xm:f>0</xm:f>
              </x14:cfvo>
              <x14:cfvo type="num">
                <xm:f>1.0000000000000001E-5</xm:f>
              </x14:cfvo>
              <x14:cfvo type="num">
                <xm:f>1.0000000000000001E-5</xm:f>
              </x14:cfvo>
            </x14:iconSet>
          </x14:cfRule>
          <xm:sqref>I25:I30</xm:sqref>
        </x14:conditionalFormatting>
        <x14:conditionalFormatting xmlns:xm="http://schemas.microsoft.com/office/excel/2006/main">
          <x14:cfRule type="iconSet" priority="52" id="{68B536FF-7A93-43CB-8EAF-8A8CD4A4BDE8}">
            <x14:iconSet iconSet="3Triangles">
              <x14:cfvo type="percent">
                <xm:f>0</xm:f>
              </x14:cfvo>
              <x14:cfvo type="num">
                <xm:f>1.0000000000000001E-5</xm:f>
              </x14:cfvo>
              <x14:cfvo type="num">
                <xm:f>1.0000000000000001E-5</xm:f>
              </x14:cfvo>
            </x14:iconSet>
          </x14:cfRule>
          <xm:sqref>J25:J30</xm:sqref>
        </x14:conditionalFormatting>
        <x14:conditionalFormatting xmlns:xm="http://schemas.microsoft.com/office/excel/2006/main">
          <x14:cfRule type="iconSet" priority="10" id="{FAFEDE8E-27BE-4214-9DE6-424ACC035B72}">
            <x14:iconSet iconSet="3Triangles">
              <x14:cfvo type="percent">
                <xm:f>0</xm:f>
              </x14:cfvo>
              <x14:cfvo type="num">
                <xm:f>1.0000000000000001E-5</xm:f>
              </x14:cfvo>
              <x14:cfvo type="num">
                <xm:f>1.0000000000000001E-5</xm:f>
              </x14:cfvo>
            </x14:iconSet>
          </x14:cfRule>
          <xm:sqref>I33:J37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334F4-C91F-4374-97F3-E15FFA516BA3}">
  <sheetPr>
    <tabColor rgb="FF00B050"/>
  </sheetPr>
  <dimension ref="A1:AA84"/>
  <sheetViews>
    <sheetView zoomScaleNormal="100" workbookViewId="0">
      <pane xSplit="2" ySplit="5" topLeftCell="C24" activePane="bottomRight" state="frozen"/>
      <selection pane="topRight"/>
      <selection pane="bottomLeft"/>
      <selection pane="bottomRight"/>
    </sheetView>
  </sheetViews>
  <sheetFormatPr defaultRowHeight="14.5" x14ac:dyDescent="0.35"/>
  <cols>
    <col min="1" max="1" width="21.08984375" style="20" customWidth="1"/>
    <col min="2" max="2" width="12.90625" style="20" customWidth="1"/>
    <col min="3" max="8" width="10.1796875" style="20" customWidth="1"/>
    <col min="9" max="14" width="8.7265625" style="20"/>
    <col min="15" max="18" width="12.36328125" style="20" customWidth="1"/>
    <col min="19" max="16384" width="8.7265625" style="20"/>
  </cols>
  <sheetData>
    <row r="1" spans="1:27" s="193" customFormat="1" x14ac:dyDescent="0.35">
      <c r="A1" s="19" t="s">
        <v>358</v>
      </c>
      <c r="O1" s="529"/>
      <c r="P1" s="529"/>
      <c r="Q1" s="529"/>
      <c r="R1" s="529"/>
      <c r="S1" s="529"/>
      <c r="T1" s="529"/>
      <c r="U1" s="529"/>
      <c r="V1" s="529"/>
      <c r="W1" s="529"/>
      <c r="X1" s="529"/>
      <c r="Y1" s="529"/>
      <c r="Z1" s="529"/>
      <c r="AA1" s="529"/>
    </row>
    <row r="2" spans="1:27" x14ac:dyDescent="0.35">
      <c r="A2" s="119"/>
      <c r="B2" s="119"/>
      <c r="C2" s="119"/>
      <c r="D2" s="119"/>
      <c r="E2" s="119"/>
      <c r="F2" s="119"/>
      <c r="G2" s="119"/>
      <c r="H2" s="119"/>
      <c r="I2" s="119"/>
      <c r="J2" s="119"/>
      <c r="K2" s="119"/>
      <c r="L2" s="119"/>
      <c r="M2" s="119"/>
      <c r="N2" s="119"/>
      <c r="O2" s="119"/>
      <c r="P2" s="760"/>
      <c r="Q2" s="760"/>
      <c r="R2" s="760"/>
      <c r="S2" s="760"/>
      <c r="T2" s="760"/>
      <c r="U2" s="760"/>
      <c r="V2" s="760"/>
      <c r="W2" s="760"/>
      <c r="X2" s="760"/>
      <c r="Y2" s="760"/>
      <c r="Z2" s="760"/>
      <c r="AA2" s="760"/>
    </row>
    <row r="3" spans="1:27" s="3" customFormat="1" ht="28.5" customHeight="1" x14ac:dyDescent="0.35">
      <c r="A3" s="360"/>
      <c r="B3" s="360"/>
      <c r="C3" s="739" t="s">
        <v>11</v>
      </c>
      <c r="D3" s="740"/>
      <c r="E3" s="740"/>
      <c r="F3" s="740"/>
      <c r="G3" s="740"/>
      <c r="H3" s="744"/>
      <c r="I3" s="742" t="s">
        <v>18</v>
      </c>
      <c r="J3" s="742"/>
      <c r="K3" s="742"/>
      <c r="L3" s="742"/>
      <c r="M3" s="742"/>
      <c r="N3" s="742"/>
      <c r="O3" s="739" t="s">
        <v>216</v>
      </c>
      <c r="P3" s="740"/>
      <c r="Q3" s="740"/>
      <c r="R3" s="740"/>
      <c r="S3" s="761"/>
      <c r="T3" s="761"/>
      <c r="U3" s="761"/>
      <c r="V3" s="761"/>
      <c r="W3" s="761"/>
      <c r="X3" s="761"/>
      <c r="Y3" s="761"/>
      <c r="Z3" s="761"/>
      <c r="AA3" s="761"/>
    </row>
    <row r="4" spans="1:27" s="3" customFormat="1" ht="28.5" customHeight="1" x14ac:dyDescent="0.35">
      <c r="A4" s="309"/>
      <c r="B4" s="306"/>
      <c r="C4" s="739" t="s">
        <v>20</v>
      </c>
      <c r="D4" s="740"/>
      <c r="E4" s="740"/>
      <c r="F4" s="759" t="s">
        <v>21</v>
      </c>
      <c r="G4" s="742"/>
      <c r="H4" s="743"/>
      <c r="I4" s="740" t="s">
        <v>20</v>
      </c>
      <c r="J4" s="740"/>
      <c r="K4" s="740"/>
      <c r="L4" s="759" t="s">
        <v>21</v>
      </c>
      <c r="M4" s="742"/>
      <c r="N4" s="743"/>
      <c r="O4" s="739" t="s">
        <v>20</v>
      </c>
      <c r="P4" s="740"/>
      <c r="Q4" s="759" t="s">
        <v>21</v>
      </c>
      <c r="R4" s="742"/>
      <c r="S4" s="372"/>
      <c r="T4" s="372"/>
      <c r="U4" s="372"/>
      <c r="V4" s="372"/>
      <c r="W4" s="372"/>
      <c r="X4" s="372"/>
      <c r="Y4" s="372"/>
      <c r="Z4" s="372"/>
      <c r="AA4" s="372"/>
    </row>
    <row r="5" spans="1:27" s="3" customFormat="1" ht="32.5" customHeight="1" x14ac:dyDescent="0.35">
      <c r="A5" s="361" t="s">
        <v>72</v>
      </c>
      <c r="B5" s="361" t="s">
        <v>22</v>
      </c>
      <c r="C5" s="373" t="s">
        <v>12</v>
      </c>
      <c r="D5" s="374" t="s">
        <v>13</v>
      </c>
      <c r="E5" s="374" t="s">
        <v>5</v>
      </c>
      <c r="F5" s="373" t="s">
        <v>12</v>
      </c>
      <c r="G5" s="374" t="s">
        <v>13</v>
      </c>
      <c r="H5" s="375" t="s">
        <v>5</v>
      </c>
      <c r="I5" s="309" t="s">
        <v>91</v>
      </c>
      <c r="J5" s="306" t="s">
        <v>92</v>
      </c>
      <c r="K5" s="306" t="s">
        <v>93</v>
      </c>
      <c r="L5" s="305" t="s">
        <v>91</v>
      </c>
      <c r="M5" s="306" t="s">
        <v>92</v>
      </c>
      <c r="N5" s="306" t="s">
        <v>93</v>
      </c>
      <c r="O5" s="312" t="s">
        <v>211</v>
      </c>
      <c r="P5" s="313" t="s">
        <v>212</v>
      </c>
      <c r="Q5" s="312" t="s">
        <v>211</v>
      </c>
      <c r="R5" s="313" t="s">
        <v>212</v>
      </c>
      <c r="S5" s="360"/>
      <c r="T5" s="360"/>
      <c r="U5" s="360"/>
      <c r="V5" s="360"/>
      <c r="W5" s="360"/>
      <c r="X5" s="360"/>
      <c r="Y5" s="360"/>
      <c r="Z5" s="360"/>
      <c r="AA5" s="360"/>
    </row>
    <row r="6" spans="1:27" x14ac:dyDescent="0.35">
      <c r="A6" s="756" t="s">
        <v>58</v>
      </c>
      <c r="B6" s="24" t="s">
        <v>120</v>
      </c>
      <c r="C6" s="336">
        <v>24050</v>
      </c>
      <c r="D6" s="96">
        <v>24670</v>
      </c>
      <c r="E6" s="343">
        <v>25660</v>
      </c>
      <c r="F6" s="336">
        <v>21790</v>
      </c>
      <c r="G6" s="96">
        <v>15910</v>
      </c>
      <c r="H6" s="340">
        <v>20780</v>
      </c>
      <c r="I6" s="356">
        <v>83.768721699756199</v>
      </c>
      <c r="J6" s="220">
        <v>83.542160514730782</v>
      </c>
      <c r="K6" s="357">
        <v>81.823979591836732</v>
      </c>
      <c r="L6" s="362">
        <v>93.841515934539188</v>
      </c>
      <c r="M6" s="220">
        <v>92.338943702843878</v>
      </c>
      <c r="N6" s="363">
        <v>89.762419006479476</v>
      </c>
      <c r="O6" s="103">
        <f>IFERROR(100*(E6/D6-1),"-")</f>
        <v>4.0129712201053991</v>
      </c>
      <c r="P6" s="104">
        <f>IFERROR(100*(E6/C6-1),"-")</f>
        <v>6.6943866943866892</v>
      </c>
      <c r="Q6" s="103">
        <f>IFERROR(100*(H6/G6-1),"-")</f>
        <v>30.609679446888748</v>
      </c>
      <c r="R6" s="103">
        <f>IFERROR(100*(H6/F6-1),"-")</f>
        <v>-4.6351537402478211</v>
      </c>
    </row>
    <row r="7" spans="1:27" x14ac:dyDescent="0.35">
      <c r="A7" s="756"/>
      <c r="B7" s="24" t="s">
        <v>121</v>
      </c>
      <c r="C7" s="336">
        <v>12650</v>
      </c>
      <c r="D7" s="96">
        <v>13710</v>
      </c>
      <c r="E7" s="343">
        <v>18040</v>
      </c>
      <c r="F7" s="336">
        <v>12730</v>
      </c>
      <c r="G7" s="96">
        <v>10250</v>
      </c>
      <c r="H7" s="340">
        <v>12070</v>
      </c>
      <c r="I7" s="356">
        <v>81.402831402831396</v>
      </c>
      <c r="J7" s="220">
        <v>79.66298663567693</v>
      </c>
      <c r="K7" s="357">
        <v>78.63993025283348</v>
      </c>
      <c r="L7" s="362">
        <v>88.096885813148788</v>
      </c>
      <c r="M7" s="220">
        <v>84.501236603462488</v>
      </c>
      <c r="N7" s="363">
        <v>84.228890439637127</v>
      </c>
      <c r="O7" s="103">
        <f t="shared" ref="O7:O30" si="0">IFERROR(100*(E7/D7-1),"-")</f>
        <v>31.58278628738147</v>
      </c>
      <c r="P7" s="104">
        <f t="shared" ref="P7:P30" si="1">IFERROR(100*(E7/C7-1),"-")</f>
        <v>42.608695652173914</v>
      </c>
      <c r="Q7" s="103">
        <f t="shared" ref="Q7:Q30" si="2">IFERROR(100*(H7/G7-1),"-")</f>
        <v>17.756097560975604</v>
      </c>
      <c r="R7" s="103">
        <f t="shared" ref="R7:R30" si="3">IFERROR(100*(H7/F7-1),"-")</f>
        <v>-5.1846032992930109</v>
      </c>
    </row>
    <row r="8" spans="1:27" x14ac:dyDescent="0.35">
      <c r="A8" s="756"/>
      <c r="B8" s="24" t="s">
        <v>122</v>
      </c>
      <c r="C8" s="336">
        <v>4530</v>
      </c>
      <c r="D8" s="96">
        <v>4070</v>
      </c>
      <c r="E8" s="343">
        <v>5690</v>
      </c>
      <c r="F8" s="336">
        <v>3490</v>
      </c>
      <c r="G8" s="96">
        <v>2530</v>
      </c>
      <c r="H8" s="340">
        <v>2810</v>
      </c>
      <c r="I8" s="356">
        <v>79.473684210526315</v>
      </c>
      <c r="J8" s="220">
        <v>78.571428571428569</v>
      </c>
      <c r="K8" s="357">
        <v>80.82386363636364</v>
      </c>
      <c r="L8" s="362">
        <v>80.414746543778804</v>
      </c>
      <c r="M8" s="220">
        <v>73.760932944606424</v>
      </c>
      <c r="N8" s="363">
        <v>77.410468319559229</v>
      </c>
      <c r="O8" s="103">
        <f t="shared" si="0"/>
        <v>39.803439803439808</v>
      </c>
      <c r="P8" s="104">
        <f t="shared" si="1"/>
        <v>25.607064017660043</v>
      </c>
      <c r="Q8" s="103">
        <f t="shared" si="2"/>
        <v>11.067193675889332</v>
      </c>
      <c r="R8" s="103">
        <f t="shared" si="3"/>
        <v>-19.48424068767909</v>
      </c>
    </row>
    <row r="9" spans="1:27" x14ac:dyDescent="0.35">
      <c r="A9" s="756"/>
      <c r="B9" s="24" t="s">
        <v>123</v>
      </c>
      <c r="C9" s="336">
        <v>0</v>
      </c>
      <c r="D9" s="96">
        <v>0</v>
      </c>
      <c r="E9" s="343">
        <v>0</v>
      </c>
      <c r="F9" s="336">
        <v>20</v>
      </c>
      <c r="G9" s="96">
        <v>30</v>
      </c>
      <c r="H9" s="340">
        <v>40</v>
      </c>
      <c r="I9" s="356" t="s">
        <v>9</v>
      </c>
      <c r="J9" s="220" t="s">
        <v>9</v>
      </c>
      <c r="K9" s="357" t="s">
        <v>9</v>
      </c>
      <c r="L9" s="362">
        <v>100</v>
      </c>
      <c r="M9" s="220">
        <v>75</v>
      </c>
      <c r="N9" s="363">
        <v>66.666666666666657</v>
      </c>
      <c r="O9" s="103" t="str">
        <f t="shared" si="0"/>
        <v>-</v>
      </c>
      <c r="P9" s="104" t="str">
        <f t="shared" si="1"/>
        <v>-</v>
      </c>
      <c r="Q9" s="103">
        <f t="shared" si="2"/>
        <v>33.333333333333329</v>
      </c>
      <c r="R9" s="103">
        <f t="shared" si="3"/>
        <v>100</v>
      </c>
    </row>
    <row r="10" spans="1:27" x14ac:dyDescent="0.35">
      <c r="A10" s="756"/>
      <c r="B10" s="28" t="s">
        <v>34</v>
      </c>
      <c r="C10" s="337">
        <v>41230</v>
      </c>
      <c r="D10" s="99">
        <v>42450</v>
      </c>
      <c r="E10" s="344">
        <v>49380</v>
      </c>
      <c r="F10" s="337">
        <v>38030</v>
      </c>
      <c r="G10" s="99">
        <v>29000</v>
      </c>
      <c r="H10" s="341">
        <v>39310</v>
      </c>
      <c r="I10" s="358">
        <v>82.542542542542535</v>
      </c>
      <c r="J10" s="221">
        <v>81.760400616332817</v>
      </c>
      <c r="K10" s="359">
        <v>80.50211933485491</v>
      </c>
      <c r="L10" s="364">
        <v>90.461465271170312</v>
      </c>
      <c r="M10" s="221">
        <v>87.61329305135952</v>
      </c>
      <c r="N10" s="365">
        <v>87.472185135736538</v>
      </c>
      <c r="O10" s="105">
        <f t="shared" si="0"/>
        <v>16.325088339222617</v>
      </c>
      <c r="P10" s="106">
        <f t="shared" si="1"/>
        <v>19.767159835071556</v>
      </c>
      <c r="Q10" s="105">
        <f t="shared" si="2"/>
        <v>35.551724137931039</v>
      </c>
      <c r="R10" s="105">
        <f t="shared" si="3"/>
        <v>3.3657638706284576</v>
      </c>
    </row>
    <row r="11" spans="1:27" x14ac:dyDescent="0.35">
      <c r="A11" s="758" t="s">
        <v>59</v>
      </c>
      <c r="B11" s="115" t="s">
        <v>120</v>
      </c>
      <c r="C11" s="354">
        <v>12510</v>
      </c>
      <c r="D11" s="350">
        <v>11010</v>
      </c>
      <c r="E11" s="350">
        <v>11670</v>
      </c>
      <c r="F11" s="354">
        <v>7500</v>
      </c>
      <c r="G11" s="350">
        <v>4630</v>
      </c>
      <c r="H11" s="351">
        <v>5960</v>
      </c>
      <c r="I11" s="140">
        <v>84.016118200134315</v>
      </c>
      <c r="J11" s="140">
        <v>80.482456140350877</v>
      </c>
      <c r="K11" s="140">
        <v>82.473498233215551</v>
      </c>
      <c r="L11" s="366">
        <v>93.516209476309228</v>
      </c>
      <c r="M11" s="367">
        <v>86.380597014925371</v>
      </c>
      <c r="N11" s="368">
        <v>89.221556886227546</v>
      </c>
      <c r="O11" s="107">
        <f t="shared" si="0"/>
        <v>5.9945504087193457</v>
      </c>
      <c r="P11" s="108">
        <f t="shared" si="1"/>
        <v>-6.714628297362113</v>
      </c>
      <c r="Q11" s="107">
        <f t="shared" si="2"/>
        <v>28.725701943844495</v>
      </c>
      <c r="R11" s="107">
        <f t="shared" si="3"/>
        <v>-20.533333333333339</v>
      </c>
    </row>
    <row r="12" spans="1:27" x14ac:dyDescent="0.35">
      <c r="A12" s="758"/>
      <c r="B12" s="115" t="s">
        <v>121</v>
      </c>
      <c r="C12" s="354">
        <v>16480</v>
      </c>
      <c r="D12" s="350">
        <v>16130</v>
      </c>
      <c r="E12" s="350">
        <v>18360</v>
      </c>
      <c r="F12" s="354">
        <v>31130</v>
      </c>
      <c r="G12" s="350">
        <v>18290</v>
      </c>
      <c r="H12" s="351">
        <v>23580</v>
      </c>
      <c r="I12" s="140">
        <v>83.739837398373979</v>
      </c>
      <c r="J12" s="140">
        <v>82.086513994910931</v>
      </c>
      <c r="K12" s="140">
        <v>80.139676996944559</v>
      </c>
      <c r="L12" s="366">
        <v>93.539663461538453</v>
      </c>
      <c r="M12" s="367">
        <v>89.350268685881773</v>
      </c>
      <c r="N12" s="368">
        <v>89.115646258503403</v>
      </c>
      <c r="O12" s="107">
        <f t="shared" si="0"/>
        <v>13.82517048977061</v>
      </c>
      <c r="P12" s="108">
        <f t="shared" si="1"/>
        <v>11.407766990291268</v>
      </c>
      <c r="Q12" s="107">
        <f t="shared" si="2"/>
        <v>28.922908693275005</v>
      </c>
      <c r="R12" s="107">
        <f t="shared" si="3"/>
        <v>-24.253132026983614</v>
      </c>
    </row>
    <row r="13" spans="1:27" x14ac:dyDescent="0.35">
      <c r="A13" s="758"/>
      <c r="B13" s="115" t="s">
        <v>122</v>
      </c>
      <c r="C13" s="354">
        <v>14950</v>
      </c>
      <c r="D13" s="350">
        <v>12630</v>
      </c>
      <c r="E13" s="350">
        <v>17570</v>
      </c>
      <c r="F13" s="354">
        <v>2460</v>
      </c>
      <c r="G13" s="350">
        <v>2130</v>
      </c>
      <c r="H13" s="351">
        <v>2860</v>
      </c>
      <c r="I13" s="140">
        <v>83.612975391498878</v>
      </c>
      <c r="J13" s="140">
        <v>86.684969114619079</v>
      </c>
      <c r="K13" s="140">
        <v>82.760244936410743</v>
      </c>
      <c r="L13" s="366">
        <v>78.84615384615384</v>
      </c>
      <c r="M13" s="367">
        <v>72.945205479452056</v>
      </c>
      <c r="N13" s="368">
        <v>77.506775067750681</v>
      </c>
      <c r="O13" s="107">
        <f t="shared" si="0"/>
        <v>39.113222486144103</v>
      </c>
      <c r="P13" s="108">
        <f t="shared" si="1"/>
        <v>17.525083612040127</v>
      </c>
      <c r="Q13" s="107">
        <f t="shared" si="2"/>
        <v>34.272300469483575</v>
      </c>
      <c r="R13" s="107">
        <f t="shared" si="3"/>
        <v>16.260162601626014</v>
      </c>
    </row>
    <row r="14" spans="1:27" x14ac:dyDescent="0.35">
      <c r="A14" s="758"/>
      <c r="B14" s="115" t="s">
        <v>123</v>
      </c>
      <c r="C14" s="354">
        <v>0</v>
      </c>
      <c r="D14" s="350">
        <v>0</v>
      </c>
      <c r="E14" s="350">
        <v>0</v>
      </c>
      <c r="F14" s="354">
        <v>30</v>
      </c>
      <c r="G14" s="350">
        <v>40</v>
      </c>
      <c r="H14" s="351">
        <v>70</v>
      </c>
      <c r="I14" s="140" t="s">
        <v>9</v>
      </c>
      <c r="J14" s="140" t="s">
        <v>9</v>
      </c>
      <c r="K14" s="140" t="s">
        <v>9</v>
      </c>
      <c r="L14" s="366">
        <v>100</v>
      </c>
      <c r="M14" s="367">
        <v>80</v>
      </c>
      <c r="N14" s="368">
        <v>87.5</v>
      </c>
      <c r="O14" s="107" t="str">
        <f t="shared" si="0"/>
        <v>-</v>
      </c>
      <c r="P14" s="108" t="str">
        <f t="shared" si="1"/>
        <v>-</v>
      </c>
      <c r="Q14" s="107">
        <f t="shared" si="2"/>
        <v>75</v>
      </c>
      <c r="R14" s="107">
        <f t="shared" si="3"/>
        <v>133.33333333333334</v>
      </c>
    </row>
    <row r="15" spans="1:27" x14ac:dyDescent="0.35">
      <c r="A15" s="758"/>
      <c r="B15" s="116" t="s">
        <v>34</v>
      </c>
      <c r="C15" s="355">
        <v>43940</v>
      </c>
      <c r="D15" s="352">
        <v>39770</v>
      </c>
      <c r="E15" s="352">
        <v>47600</v>
      </c>
      <c r="F15" s="355">
        <v>41110</v>
      </c>
      <c r="G15" s="352">
        <v>25080</v>
      </c>
      <c r="H15" s="353">
        <v>33420</v>
      </c>
      <c r="I15" s="222">
        <v>83.775023832221166</v>
      </c>
      <c r="J15" s="222">
        <v>83.009810060530171</v>
      </c>
      <c r="K15" s="222">
        <v>81.660662206210333</v>
      </c>
      <c r="L15" s="369">
        <v>92.465137201979303</v>
      </c>
      <c r="M15" s="370">
        <v>87.083333333333329</v>
      </c>
      <c r="N15" s="371">
        <v>88.225976768743394</v>
      </c>
      <c r="O15" s="109">
        <f t="shared" si="0"/>
        <v>19.688207191350273</v>
      </c>
      <c r="P15" s="110">
        <f t="shared" si="1"/>
        <v>8.3295402822030074</v>
      </c>
      <c r="Q15" s="109">
        <f t="shared" si="2"/>
        <v>33.253588516746404</v>
      </c>
      <c r="R15" s="109">
        <f t="shared" si="3"/>
        <v>-18.705910970566777</v>
      </c>
    </row>
    <row r="16" spans="1:27" x14ac:dyDescent="0.35">
      <c r="A16" s="756" t="s">
        <v>16</v>
      </c>
      <c r="B16" s="24" t="s">
        <v>120</v>
      </c>
      <c r="C16" s="336">
        <v>6010</v>
      </c>
      <c r="D16" s="96">
        <v>6850</v>
      </c>
      <c r="E16" s="343">
        <v>8320</v>
      </c>
      <c r="F16" s="336">
        <v>44060</v>
      </c>
      <c r="G16" s="96">
        <v>32560</v>
      </c>
      <c r="H16" s="340">
        <v>39550</v>
      </c>
      <c r="I16" s="356">
        <v>92.604006163328194</v>
      </c>
      <c r="J16" s="220">
        <v>90.608465608465607</v>
      </c>
      <c r="K16" s="357">
        <v>90.140845070422543</v>
      </c>
      <c r="L16" s="362">
        <v>93.744680851063833</v>
      </c>
      <c r="M16" s="220">
        <v>88.598639455782319</v>
      </c>
      <c r="N16" s="363">
        <v>88.300960035722269</v>
      </c>
      <c r="O16" s="103">
        <f t="shared" si="0"/>
        <v>21.459854014598534</v>
      </c>
      <c r="P16" s="104">
        <f t="shared" si="1"/>
        <v>38.435940099833623</v>
      </c>
      <c r="Q16" s="103">
        <f t="shared" si="2"/>
        <v>21.468058968058969</v>
      </c>
      <c r="R16" s="103">
        <f t="shared" si="3"/>
        <v>-10.236041761234683</v>
      </c>
    </row>
    <row r="17" spans="1:18" x14ac:dyDescent="0.35">
      <c r="A17" s="756"/>
      <c r="B17" s="24" t="s">
        <v>121</v>
      </c>
      <c r="C17" s="336">
        <v>7850</v>
      </c>
      <c r="D17" s="96">
        <v>8040</v>
      </c>
      <c r="E17" s="343">
        <v>6990</v>
      </c>
      <c r="F17" s="336">
        <v>13580</v>
      </c>
      <c r="G17" s="96">
        <v>10850</v>
      </c>
      <c r="H17" s="340">
        <v>14300</v>
      </c>
      <c r="I17" s="356">
        <v>85.418933623503818</v>
      </c>
      <c r="J17" s="220">
        <v>90.847457627118644</v>
      </c>
      <c r="K17" s="357">
        <v>87.814070351758801</v>
      </c>
      <c r="L17" s="362">
        <v>90.412782956058592</v>
      </c>
      <c r="M17" s="220">
        <v>83.913379737045631</v>
      </c>
      <c r="N17" s="363">
        <v>83.920187793427232</v>
      </c>
      <c r="O17" s="103">
        <f t="shared" si="0"/>
        <v>-13.059701492537313</v>
      </c>
      <c r="P17" s="104">
        <f t="shared" si="1"/>
        <v>-10.955414012738851</v>
      </c>
      <c r="Q17" s="103">
        <f t="shared" si="2"/>
        <v>31.79723502304148</v>
      </c>
      <c r="R17" s="103">
        <f t="shared" si="3"/>
        <v>5.3019145802650991</v>
      </c>
    </row>
    <row r="18" spans="1:18" x14ac:dyDescent="0.35">
      <c r="A18" s="756"/>
      <c r="B18" s="24" t="s">
        <v>122</v>
      </c>
      <c r="C18" s="336">
        <v>22790</v>
      </c>
      <c r="D18" s="96">
        <v>19840</v>
      </c>
      <c r="E18" s="343">
        <v>21090</v>
      </c>
      <c r="F18" s="336">
        <v>2130</v>
      </c>
      <c r="G18" s="96">
        <v>1960</v>
      </c>
      <c r="H18" s="340">
        <v>2480</v>
      </c>
      <c r="I18" s="356">
        <v>86.819047619047623</v>
      </c>
      <c r="J18" s="220">
        <v>89.733152419719588</v>
      </c>
      <c r="K18" s="357">
        <v>88.687973086627409</v>
      </c>
      <c r="L18" s="362">
        <v>76.344086021505376</v>
      </c>
      <c r="M18" s="220">
        <v>79.032258064516128</v>
      </c>
      <c r="N18" s="363">
        <v>75.379939209726444</v>
      </c>
      <c r="O18" s="103">
        <f t="shared" si="0"/>
        <v>6.3004032258064502</v>
      </c>
      <c r="P18" s="104">
        <f t="shared" si="1"/>
        <v>-7.4594120228170251</v>
      </c>
      <c r="Q18" s="103">
        <f t="shared" si="2"/>
        <v>26.530612244897966</v>
      </c>
      <c r="R18" s="103">
        <f t="shared" si="3"/>
        <v>16.431924882629101</v>
      </c>
    </row>
    <row r="19" spans="1:18" x14ac:dyDescent="0.35">
      <c r="A19" s="756"/>
      <c r="B19" s="24" t="s">
        <v>123</v>
      </c>
      <c r="C19" s="336">
        <v>10</v>
      </c>
      <c r="D19" s="96">
        <v>10</v>
      </c>
      <c r="E19" s="343">
        <v>10</v>
      </c>
      <c r="F19" s="336">
        <v>10</v>
      </c>
      <c r="G19" s="96">
        <v>10</v>
      </c>
      <c r="H19" s="340">
        <v>30</v>
      </c>
      <c r="I19" s="356">
        <v>100</v>
      </c>
      <c r="J19" s="220">
        <v>50</v>
      </c>
      <c r="K19" s="357">
        <v>100</v>
      </c>
      <c r="L19" s="362">
        <v>50</v>
      </c>
      <c r="M19" s="220">
        <v>100</v>
      </c>
      <c r="N19" s="363">
        <v>100</v>
      </c>
      <c r="O19" s="103">
        <f t="shared" si="0"/>
        <v>0</v>
      </c>
      <c r="P19" s="104">
        <f t="shared" si="1"/>
        <v>0</v>
      </c>
      <c r="Q19" s="103">
        <f t="shared" si="2"/>
        <v>200</v>
      </c>
      <c r="R19" s="103">
        <f t="shared" si="3"/>
        <v>200</v>
      </c>
    </row>
    <row r="20" spans="1:18" x14ac:dyDescent="0.35">
      <c r="A20" s="756"/>
      <c r="B20" s="28" t="s">
        <v>34</v>
      </c>
      <c r="C20" s="337">
        <v>36650</v>
      </c>
      <c r="D20" s="99">
        <v>34730</v>
      </c>
      <c r="E20" s="344">
        <v>36410</v>
      </c>
      <c r="F20" s="337">
        <v>59780</v>
      </c>
      <c r="G20" s="99">
        <v>45380</v>
      </c>
      <c r="H20" s="341">
        <v>56360</v>
      </c>
      <c r="I20" s="358">
        <v>87.386742966142108</v>
      </c>
      <c r="J20" s="221">
        <v>90.114167099117807</v>
      </c>
      <c r="K20" s="359">
        <v>88.8482186432406</v>
      </c>
      <c r="L20" s="364">
        <v>92.21039642140984</v>
      </c>
      <c r="M20" s="221">
        <v>86.984857197623157</v>
      </c>
      <c r="N20" s="365">
        <v>86.508058326937828</v>
      </c>
      <c r="O20" s="105">
        <f t="shared" si="0"/>
        <v>4.8373164411171787</v>
      </c>
      <c r="P20" s="106">
        <f t="shared" si="1"/>
        <v>-0.65484311050477695</v>
      </c>
      <c r="Q20" s="105">
        <f t="shared" si="2"/>
        <v>24.195680916703388</v>
      </c>
      <c r="R20" s="105">
        <f t="shared" si="3"/>
        <v>-5.7209769153563013</v>
      </c>
    </row>
    <row r="21" spans="1:18" x14ac:dyDescent="0.35">
      <c r="A21" s="755" t="s">
        <v>38</v>
      </c>
      <c r="B21" s="115" t="s">
        <v>120</v>
      </c>
      <c r="C21" s="354">
        <v>42570</v>
      </c>
      <c r="D21" s="350">
        <v>42530</v>
      </c>
      <c r="E21" s="350">
        <v>45650</v>
      </c>
      <c r="F21" s="354">
        <v>73350</v>
      </c>
      <c r="G21" s="350">
        <v>53100</v>
      </c>
      <c r="H21" s="351">
        <v>66290</v>
      </c>
      <c r="I21" s="140">
        <v>84.987023357955678</v>
      </c>
      <c r="J21" s="140">
        <v>83.769942879653343</v>
      </c>
      <c r="K21" s="140">
        <v>83.394227256119834</v>
      </c>
      <c r="L21" s="366">
        <v>93.75</v>
      </c>
      <c r="M21" s="367">
        <v>89.48432760364004</v>
      </c>
      <c r="N21" s="368">
        <v>88.836772983114443</v>
      </c>
      <c r="O21" s="107">
        <f t="shared" si="0"/>
        <v>7.3359981189748513</v>
      </c>
      <c r="P21" s="108">
        <f t="shared" si="1"/>
        <v>7.2351421188630471</v>
      </c>
      <c r="Q21" s="107">
        <f t="shared" si="2"/>
        <v>24.839924670433145</v>
      </c>
      <c r="R21" s="107">
        <f t="shared" si="3"/>
        <v>-9.6250852079072917</v>
      </c>
    </row>
    <row r="22" spans="1:18" x14ac:dyDescent="0.35">
      <c r="A22" s="755"/>
      <c r="B22" s="115" t="s">
        <v>121</v>
      </c>
      <c r="C22" s="354">
        <v>36980</v>
      </c>
      <c r="D22" s="350">
        <v>37880</v>
      </c>
      <c r="E22" s="350">
        <v>43390</v>
      </c>
      <c r="F22" s="354">
        <v>57440</v>
      </c>
      <c r="G22" s="350">
        <v>39390</v>
      </c>
      <c r="H22" s="351">
        <v>49950</v>
      </c>
      <c r="I22" s="140">
        <v>83.269533888763789</v>
      </c>
      <c r="J22" s="140">
        <v>82.870269087726982</v>
      </c>
      <c r="K22" s="140">
        <v>80.635569596729226</v>
      </c>
      <c r="L22" s="366">
        <v>91.537848605577693</v>
      </c>
      <c r="M22" s="367">
        <v>86.514386119042385</v>
      </c>
      <c r="N22" s="368">
        <v>86.373854400830012</v>
      </c>
      <c r="O22" s="107">
        <f t="shared" si="0"/>
        <v>14.545934530095028</v>
      </c>
      <c r="P22" s="108">
        <f t="shared" si="1"/>
        <v>17.333693888588432</v>
      </c>
      <c r="Q22" s="107">
        <f t="shared" si="2"/>
        <v>26.808834729626806</v>
      </c>
      <c r="R22" s="107">
        <f t="shared" si="3"/>
        <v>-13.039693593314761</v>
      </c>
    </row>
    <row r="23" spans="1:18" x14ac:dyDescent="0.35">
      <c r="A23" s="755"/>
      <c r="B23" s="115" t="s">
        <v>122</v>
      </c>
      <c r="C23" s="354">
        <v>42270</v>
      </c>
      <c r="D23" s="350">
        <v>36540</v>
      </c>
      <c r="E23" s="350">
        <v>44350</v>
      </c>
      <c r="F23" s="354">
        <v>8080</v>
      </c>
      <c r="G23" s="350">
        <v>6620</v>
      </c>
      <c r="H23" s="351">
        <v>8150</v>
      </c>
      <c r="I23" s="140">
        <v>84.828416616496085</v>
      </c>
      <c r="J23" s="140">
        <v>87.290969899665555</v>
      </c>
      <c r="K23" s="140">
        <v>85.206532180595588</v>
      </c>
      <c r="L23" s="366">
        <v>78.829268292682926</v>
      </c>
      <c r="M23" s="367">
        <v>74.971687429218576</v>
      </c>
      <c r="N23" s="368">
        <v>76.814326107445808</v>
      </c>
      <c r="O23" s="107">
        <f t="shared" si="0"/>
        <v>21.37383689107828</v>
      </c>
      <c r="P23" s="108">
        <f t="shared" si="1"/>
        <v>4.920747575112383</v>
      </c>
      <c r="Q23" s="107">
        <f t="shared" si="2"/>
        <v>23.111782477341379</v>
      </c>
      <c r="R23" s="107">
        <f t="shared" si="3"/>
        <v>0.866336633663356</v>
      </c>
    </row>
    <row r="24" spans="1:18" x14ac:dyDescent="0.35">
      <c r="A24" s="755"/>
      <c r="B24" s="115" t="s">
        <v>123</v>
      </c>
      <c r="C24" s="354">
        <v>10</v>
      </c>
      <c r="D24" s="350">
        <v>10</v>
      </c>
      <c r="E24" s="350">
        <v>10</v>
      </c>
      <c r="F24" s="354">
        <v>60</v>
      </c>
      <c r="G24" s="350">
        <v>80</v>
      </c>
      <c r="H24" s="351">
        <v>140</v>
      </c>
      <c r="I24" s="140">
        <v>100</v>
      </c>
      <c r="J24" s="140">
        <v>33.333333333333329</v>
      </c>
      <c r="K24" s="140">
        <v>100</v>
      </c>
      <c r="L24" s="366">
        <v>85.714285714285708</v>
      </c>
      <c r="M24" s="367">
        <v>80</v>
      </c>
      <c r="N24" s="368">
        <v>82.35294117647058</v>
      </c>
      <c r="O24" s="107">
        <f t="shared" si="0"/>
        <v>0</v>
      </c>
      <c r="P24" s="108">
        <f t="shared" si="1"/>
        <v>0</v>
      </c>
      <c r="Q24" s="107">
        <f t="shared" si="2"/>
        <v>75</v>
      </c>
      <c r="R24" s="107">
        <f t="shared" si="3"/>
        <v>133.33333333333334</v>
      </c>
    </row>
    <row r="25" spans="1:18" x14ac:dyDescent="0.35">
      <c r="A25" s="755"/>
      <c r="B25" s="116" t="s">
        <v>34</v>
      </c>
      <c r="C25" s="355">
        <v>121820</v>
      </c>
      <c r="D25" s="352">
        <v>116950</v>
      </c>
      <c r="E25" s="352">
        <v>133390</v>
      </c>
      <c r="F25" s="355">
        <v>138920</v>
      </c>
      <c r="G25" s="352">
        <v>99460</v>
      </c>
      <c r="H25" s="353">
        <v>129090</v>
      </c>
      <c r="I25" s="222">
        <v>84.397949286407098</v>
      </c>
      <c r="J25" s="222">
        <v>84.519765845197654</v>
      </c>
      <c r="K25" s="222">
        <v>83.052113816076215</v>
      </c>
      <c r="L25" s="369">
        <v>91.799378840943632</v>
      </c>
      <c r="M25" s="370">
        <v>87.19207504164109</v>
      </c>
      <c r="N25" s="371">
        <v>87.240656889910113</v>
      </c>
      <c r="O25" s="109">
        <f t="shared" si="0"/>
        <v>14.057289439931587</v>
      </c>
      <c r="P25" s="110">
        <f t="shared" si="1"/>
        <v>9.4976194385158372</v>
      </c>
      <c r="Q25" s="109">
        <f t="shared" si="2"/>
        <v>29.790870701789672</v>
      </c>
      <c r="R25" s="109">
        <f t="shared" si="3"/>
        <v>-7.0760149726461279</v>
      </c>
    </row>
    <row r="26" spans="1:18" x14ac:dyDescent="0.35">
      <c r="A26" s="756" t="s">
        <v>46</v>
      </c>
      <c r="B26" s="24" t="s">
        <v>120</v>
      </c>
      <c r="C26" s="336">
        <v>318840</v>
      </c>
      <c r="D26" s="96">
        <v>287010</v>
      </c>
      <c r="E26" s="343">
        <v>260790</v>
      </c>
      <c r="F26" s="336">
        <v>866540</v>
      </c>
      <c r="G26" s="96">
        <v>648880</v>
      </c>
      <c r="H26" s="340">
        <v>631390</v>
      </c>
      <c r="I26" s="356">
        <v>81.135964577448661</v>
      </c>
      <c r="J26" s="220">
        <v>77.977015241665995</v>
      </c>
      <c r="K26" s="357">
        <v>77.047388324273228</v>
      </c>
      <c r="L26" s="362">
        <v>91.104452504862536</v>
      </c>
      <c r="M26" s="220">
        <v>86.798560669903821</v>
      </c>
      <c r="N26" s="363">
        <v>87.400506637505018</v>
      </c>
      <c r="O26" s="103">
        <f t="shared" si="0"/>
        <v>-9.1355701891920109</v>
      </c>
      <c r="P26" s="104">
        <f t="shared" si="1"/>
        <v>-18.206624012043658</v>
      </c>
      <c r="Q26" s="103">
        <f t="shared" si="2"/>
        <v>-2.6954136358032343</v>
      </c>
      <c r="R26" s="103">
        <f t="shared" si="3"/>
        <v>-27.136658434694304</v>
      </c>
    </row>
    <row r="27" spans="1:18" x14ac:dyDescent="0.35">
      <c r="A27" s="756"/>
      <c r="B27" s="24" t="s">
        <v>121</v>
      </c>
      <c r="C27" s="336">
        <v>421910</v>
      </c>
      <c r="D27" s="96">
        <v>461360</v>
      </c>
      <c r="E27" s="343">
        <v>440350</v>
      </c>
      <c r="F27" s="336">
        <v>497000</v>
      </c>
      <c r="G27" s="96">
        <v>400120</v>
      </c>
      <c r="H27" s="340">
        <v>455760</v>
      </c>
      <c r="I27" s="356">
        <v>82.253284984598579</v>
      </c>
      <c r="J27" s="220">
        <v>86.403475915798936</v>
      </c>
      <c r="K27" s="357">
        <v>83.932145239683592</v>
      </c>
      <c r="L27" s="362">
        <v>88.019126892765428</v>
      </c>
      <c r="M27" s="220">
        <v>86.433941069731262</v>
      </c>
      <c r="N27" s="363">
        <v>84.395311371590466</v>
      </c>
      <c r="O27" s="103">
        <f t="shared" si="0"/>
        <v>-4.5539275186405437</v>
      </c>
      <c r="P27" s="104">
        <f t="shared" si="1"/>
        <v>4.3706003650067604</v>
      </c>
      <c r="Q27" s="103">
        <f t="shared" si="2"/>
        <v>13.905828251524532</v>
      </c>
      <c r="R27" s="103">
        <f t="shared" si="3"/>
        <v>-8.2977867203219304</v>
      </c>
    </row>
    <row r="28" spans="1:18" x14ac:dyDescent="0.35">
      <c r="A28" s="756"/>
      <c r="B28" s="24" t="s">
        <v>122</v>
      </c>
      <c r="C28" s="336">
        <v>475150</v>
      </c>
      <c r="D28" s="96">
        <v>451720</v>
      </c>
      <c r="E28" s="343">
        <v>523880</v>
      </c>
      <c r="F28" s="336">
        <v>69510</v>
      </c>
      <c r="G28" s="96">
        <v>62570</v>
      </c>
      <c r="H28" s="340">
        <v>64210</v>
      </c>
      <c r="I28" s="356">
        <v>84.666785459729155</v>
      </c>
      <c r="J28" s="220">
        <v>87.585070285991279</v>
      </c>
      <c r="K28" s="357">
        <v>88.266612751044619</v>
      </c>
      <c r="L28" s="362">
        <v>78.471438247911493</v>
      </c>
      <c r="M28" s="220">
        <v>76.688319647015561</v>
      </c>
      <c r="N28" s="363">
        <v>75.665802498232381</v>
      </c>
      <c r="O28" s="103">
        <f t="shared" si="0"/>
        <v>15.974497476312767</v>
      </c>
      <c r="P28" s="104">
        <f t="shared" si="1"/>
        <v>10.255708723560986</v>
      </c>
      <c r="Q28" s="103">
        <f t="shared" si="2"/>
        <v>2.6210644078631828</v>
      </c>
      <c r="R28" s="103">
        <f t="shared" si="3"/>
        <v>-7.6248021867357245</v>
      </c>
    </row>
    <row r="29" spans="1:18" x14ac:dyDescent="0.35">
      <c r="A29" s="756"/>
      <c r="B29" s="24" t="s">
        <v>123</v>
      </c>
      <c r="C29" s="336">
        <v>1140</v>
      </c>
      <c r="D29" s="96">
        <v>1440</v>
      </c>
      <c r="E29" s="343">
        <v>1230</v>
      </c>
      <c r="F29" s="336">
        <v>4420</v>
      </c>
      <c r="G29" s="96">
        <v>3700</v>
      </c>
      <c r="H29" s="340">
        <v>4420</v>
      </c>
      <c r="I29" s="356">
        <v>85.714285714285708</v>
      </c>
      <c r="J29" s="220">
        <v>88.888888888888886</v>
      </c>
      <c r="K29" s="357">
        <v>87.2340425531915</v>
      </c>
      <c r="L29" s="362">
        <v>68</v>
      </c>
      <c r="M29" s="220">
        <v>66.907775768535259</v>
      </c>
      <c r="N29" s="363">
        <v>72.104404567699845</v>
      </c>
      <c r="O29" s="103">
        <f t="shared" si="0"/>
        <v>-14.583333333333337</v>
      </c>
      <c r="P29" s="104">
        <f t="shared" si="1"/>
        <v>7.8947368421052655</v>
      </c>
      <c r="Q29" s="103">
        <f t="shared" si="2"/>
        <v>19.45945945945946</v>
      </c>
      <c r="R29" s="103">
        <f t="shared" si="3"/>
        <v>0</v>
      </c>
    </row>
    <row r="30" spans="1:18" x14ac:dyDescent="0.35">
      <c r="A30" s="756"/>
      <c r="B30" s="28" t="s">
        <v>34</v>
      </c>
      <c r="C30" s="337">
        <v>1218010</v>
      </c>
      <c r="D30" s="99">
        <v>1202710</v>
      </c>
      <c r="E30" s="344">
        <v>1227450</v>
      </c>
      <c r="F30" s="337">
        <v>1438560</v>
      </c>
      <c r="G30" s="99">
        <v>1117260</v>
      </c>
      <c r="H30" s="341">
        <v>1165000</v>
      </c>
      <c r="I30" s="358">
        <v>82.884323559233223</v>
      </c>
      <c r="J30" s="221">
        <v>84.653771977983311</v>
      </c>
      <c r="K30" s="359">
        <v>84.113398388246267</v>
      </c>
      <c r="L30" s="364">
        <v>89.239034013014646</v>
      </c>
      <c r="M30" s="221">
        <v>85.959607616849397</v>
      </c>
      <c r="N30" s="365">
        <v>85.466323334140313</v>
      </c>
      <c r="O30" s="105">
        <f t="shared" si="0"/>
        <v>2.0570212270622168</v>
      </c>
      <c r="P30" s="106">
        <f t="shared" si="1"/>
        <v>0.77503468772834871</v>
      </c>
      <c r="Q30" s="105">
        <f t="shared" si="2"/>
        <v>4.2729534754667675</v>
      </c>
      <c r="R30" s="105">
        <f t="shared" si="3"/>
        <v>-19.01623846068291</v>
      </c>
    </row>
    <row r="31" spans="1:18" x14ac:dyDescent="0.35">
      <c r="A31" s="141"/>
      <c r="B31" s="124"/>
      <c r="C31" s="142"/>
      <c r="D31" s="142"/>
      <c r="E31" s="142"/>
      <c r="F31" s="142"/>
      <c r="G31" s="142"/>
      <c r="H31" s="142"/>
      <c r="I31" s="413"/>
      <c r="J31" s="413"/>
      <c r="K31" s="413"/>
      <c r="L31" s="413"/>
      <c r="M31" s="413"/>
      <c r="N31" s="413"/>
      <c r="O31" s="206"/>
      <c r="P31" s="206"/>
      <c r="Q31" s="206"/>
      <c r="R31" s="206"/>
    </row>
    <row r="32" spans="1:18" ht="32.5" customHeight="1" x14ac:dyDescent="0.35">
      <c r="A32" s="141"/>
      <c r="B32" s="124"/>
      <c r="C32" s="739" t="s">
        <v>11</v>
      </c>
      <c r="D32" s="740"/>
      <c r="E32" s="740"/>
      <c r="F32" s="740"/>
      <c r="G32" s="740"/>
      <c r="H32" s="744"/>
      <c r="I32" s="413"/>
      <c r="J32" s="413"/>
      <c r="K32" s="413"/>
      <c r="L32" s="413"/>
      <c r="M32" s="413"/>
      <c r="N32" s="413"/>
      <c r="O32" s="762" t="s">
        <v>259</v>
      </c>
      <c r="P32" s="753"/>
      <c r="Q32" s="753"/>
      <c r="R32" s="753"/>
    </row>
    <row r="33" spans="1:18" x14ac:dyDescent="0.35">
      <c r="A33" s="141"/>
      <c r="B33" s="124"/>
      <c r="C33" s="739" t="s">
        <v>20</v>
      </c>
      <c r="D33" s="740"/>
      <c r="E33" s="740"/>
      <c r="F33" s="759" t="s">
        <v>21</v>
      </c>
      <c r="G33" s="742"/>
      <c r="H33" s="743"/>
      <c r="I33" s="413"/>
      <c r="J33" s="413"/>
      <c r="K33" s="413"/>
      <c r="L33" s="413"/>
      <c r="M33" s="413"/>
      <c r="N33" s="413"/>
      <c r="O33" s="745" t="s">
        <v>20</v>
      </c>
      <c r="P33" s="746"/>
      <c r="Q33" s="745" t="s">
        <v>261</v>
      </c>
      <c r="R33" s="746"/>
    </row>
    <row r="34" spans="1:18" ht="29" x14ac:dyDescent="0.35">
      <c r="A34" s="141"/>
      <c r="B34" s="124"/>
      <c r="C34" s="373" t="s">
        <v>12</v>
      </c>
      <c r="D34" s="374" t="s">
        <v>13</v>
      </c>
      <c r="E34" s="374" t="s">
        <v>5</v>
      </c>
      <c r="F34" s="373" t="s">
        <v>12</v>
      </c>
      <c r="G34" s="374" t="s">
        <v>13</v>
      </c>
      <c r="H34" s="375" t="s">
        <v>5</v>
      </c>
      <c r="I34" s="413"/>
      <c r="J34" s="413"/>
      <c r="K34" s="413"/>
      <c r="L34" s="413"/>
      <c r="M34" s="413"/>
      <c r="N34" s="413"/>
      <c r="O34" s="312" t="s">
        <v>211</v>
      </c>
      <c r="P34" s="313" t="s">
        <v>212</v>
      </c>
      <c r="Q34" s="312" t="s">
        <v>211</v>
      </c>
      <c r="R34" s="313" t="s">
        <v>212</v>
      </c>
    </row>
    <row r="35" spans="1:18" x14ac:dyDescent="0.35">
      <c r="A35" s="754" t="s">
        <v>372</v>
      </c>
      <c r="B35" s="115" t="s">
        <v>120</v>
      </c>
      <c r="C35" s="535">
        <f t="shared" ref="C35:E39" si="4">100*C21/C26</f>
        <v>13.351524275498683</v>
      </c>
      <c r="D35" s="536">
        <f t="shared" si="4"/>
        <v>14.818299013971638</v>
      </c>
      <c r="E35" s="537">
        <f t="shared" si="4"/>
        <v>17.504505540856627</v>
      </c>
      <c r="F35" s="535">
        <f t="shared" ref="F35:H35" si="5">100*F21/F26</f>
        <v>8.464698686731138</v>
      </c>
      <c r="G35" s="536">
        <f t="shared" si="5"/>
        <v>8.1833312785106642</v>
      </c>
      <c r="H35" s="537">
        <f t="shared" si="5"/>
        <v>10.499057634742394</v>
      </c>
      <c r="I35" s="122"/>
      <c r="J35" s="122"/>
      <c r="K35" s="122"/>
      <c r="L35" s="122"/>
      <c r="M35" s="122"/>
      <c r="N35" s="122"/>
      <c r="O35" s="103">
        <f>$E35-D35</f>
        <v>2.6862065268849893</v>
      </c>
      <c r="P35" s="104">
        <f>$E35-C35</f>
        <v>4.1529812653579441</v>
      </c>
      <c r="Q35" s="103">
        <f>H35-G35</f>
        <v>2.3157263562317301</v>
      </c>
      <c r="R35" s="103">
        <f>H35-F35</f>
        <v>2.0343589480112563</v>
      </c>
    </row>
    <row r="36" spans="1:18" x14ac:dyDescent="0.35">
      <c r="A36" s="754"/>
      <c r="B36" s="115" t="s">
        <v>121</v>
      </c>
      <c r="C36" s="535">
        <f t="shared" si="4"/>
        <v>8.764902467350856</v>
      </c>
      <c r="D36" s="536">
        <f t="shared" si="4"/>
        <v>8.2105080631177394</v>
      </c>
      <c r="E36" s="537">
        <f t="shared" si="4"/>
        <v>9.8535256046326793</v>
      </c>
      <c r="F36" s="535">
        <f t="shared" ref="F36:H36" si="6">100*F22/F27</f>
        <v>11.557344064386317</v>
      </c>
      <c r="G36" s="536">
        <f t="shared" si="6"/>
        <v>9.8445466360091967</v>
      </c>
      <c r="H36" s="537">
        <f t="shared" si="6"/>
        <v>10.959715639810426</v>
      </c>
      <c r="I36" s="122"/>
      <c r="J36" s="122"/>
      <c r="K36" s="122"/>
      <c r="L36" s="122"/>
      <c r="M36" s="122"/>
      <c r="N36" s="122"/>
      <c r="O36" s="103">
        <f t="shared" ref="O36:O39" si="7">$E36-D36</f>
        <v>1.6430175415149399</v>
      </c>
      <c r="P36" s="104">
        <f t="shared" ref="P36:P39" si="8">$E36-C36</f>
        <v>1.0886231372818234</v>
      </c>
      <c r="Q36" s="103">
        <f t="shared" ref="Q36:Q39" si="9">H36-G36</f>
        <v>1.1151690038012294</v>
      </c>
      <c r="R36" s="103">
        <f t="shared" ref="R36:R39" si="10">H36-F36</f>
        <v>-0.59762842457589116</v>
      </c>
    </row>
    <row r="37" spans="1:18" x14ac:dyDescent="0.35">
      <c r="A37" s="754"/>
      <c r="B37" s="115" t="s">
        <v>122</v>
      </c>
      <c r="C37" s="535">
        <f t="shared" si="4"/>
        <v>8.8961380616647379</v>
      </c>
      <c r="D37" s="536">
        <f t="shared" si="4"/>
        <v>8.0890817320464006</v>
      </c>
      <c r="E37" s="537">
        <f t="shared" si="4"/>
        <v>8.4656791631671382</v>
      </c>
      <c r="F37" s="535">
        <f t="shared" ref="F37:H37" si="11">100*F23/F28</f>
        <v>11.624226729966912</v>
      </c>
      <c r="G37" s="536">
        <f t="shared" si="11"/>
        <v>10.580150231740451</v>
      </c>
      <c r="H37" s="537">
        <f t="shared" si="11"/>
        <v>12.692726989565488</v>
      </c>
      <c r="I37" s="122"/>
      <c r="J37" s="122"/>
      <c r="K37" s="122"/>
      <c r="L37" s="122"/>
      <c r="M37" s="122"/>
      <c r="N37" s="122"/>
      <c r="O37" s="103">
        <f t="shared" si="7"/>
        <v>0.37659743112073762</v>
      </c>
      <c r="P37" s="104">
        <f t="shared" si="8"/>
        <v>-0.43045889849759966</v>
      </c>
      <c r="Q37" s="103">
        <f t="shared" si="9"/>
        <v>2.1125767578250372</v>
      </c>
      <c r="R37" s="103">
        <f t="shared" si="10"/>
        <v>1.0685002595985758</v>
      </c>
    </row>
    <row r="38" spans="1:18" x14ac:dyDescent="0.35">
      <c r="A38" s="754"/>
      <c r="B38" s="115" t="s">
        <v>123</v>
      </c>
      <c r="C38" s="535">
        <f t="shared" si="4"/>
        <v>0.8771929824561403</v>
      </c>
      <c r="D38" s="536">
        <f t="shared" si="4"/>
        <v>0.69444444444444442</v>
      </c>
      <c r="E38" s="537">
        <f t="shared" si="4"/>
        <v>0.81300813008130079</v>
      </c>
      <c r="F38" s="535">
        <f t="shared" ref="F38:H38" si="12">100*F24/F29</f>
        <v>1.3574660633484164</v>
      </c>
      <c r="G38" s="536">
        <f t="shared" si="12"/>
        <v>2.1621621621621623</v>
      </c>
      <c r="H38" s="537">
        <f t="shared" si="12"/>
        <v>3.1674208144796379</v>
      </c>
      <c r="I38" s="122"/>
      <c r="J38" s="122"/>
      <c r="K38" s="122"/>
      <c r="L38" s="122"/>
      <c r="M38" s="122"/>
      <c r="N38" s="122"/>
      <c r="O38" s="103">
        <f t="shared" si="7"/>
        <v>0.11856368563685638</v>
      </c>
      <c r="P38" s="104">
        <f t="shared" si="8"/>
        <v>-6.4184852374839507E-2</v>
      </c>
      <c r="Q38" s="103">
        <f t="shared" si="9"/>
        <v>1.0052586523174756</v>
      </c>
      <c r="R38" s="103">
        <f t="shared" si="10"/>
        <v>1.8099547511312215</v>
      </c>
    </row>
    <row r="39" spans="1:18" x14ac:dyDescent="0.35">
      <c r="A39" s="754"/>
      <c r="B39" s="116" t="s">
        <v>34</v>
      </c>
      <c r="C39" s="538">
        <f t="shared" si="4"/>
        <v>10.001559921511317</v>
      </c>
      <c r="D39" s="539">
        <f t="shared" si="4"/>
        <v>9.7238735854861105</v>
      </c>
      <c r="E39" s="540">
        <f t="shared" si="4"/>
        <v>10.867245101633468</v>
      </c>
      <c r="F39" s="538">
        <f t="shared" ref="F39:H39" si="13">100*F25/F30</f>
        <v>9.6568791013235451</v>
      </c>
      <c r="G39" s="539">
        <f t="shared" si="13"/>
        <v>8.9021355816909225</v>
      </c>
      <c r="H39" s="540">
        <f t="shared" si="13"/>
        <v>11.08068669527897</v>
      </c>
      <c r="I39" s="122"/>
      <c r="J39" s="122"/>
      <c r="K39" s="122"/>
      <c r="L39" s="122"/>
      <c r="M39" s="122"/>
      <c r="N39" s="122"/>
      <c r="O39" s="105">
        <f t="shared" si="7"/>
        <v>1.1433715161473579</v>
      </c>
      <c r="P39" s="106">
        <f t="shared" si="8"/>
        <v>0.86568518012215101</v>
      </c>
      <c r="Q39" s="105">
        <f t="shared" si="9"/>
        <v>2.178551113588048</v>
      </c>
      <c r="R39" s="105">
        <f t="shared" si="10"/>
        <v>1.4238075939554253</v>
      </c>
    </row>
    <row r="40" spans="1:18" x14ac:dyDescent="0.35">
      <c r="A40" s="122"/>
      <c r="B40" s="122"/>
      <c r="C40" s="122"/>
      <c r="D40" s="122"/>
      <c r="E40" s="122"/>
      <c r="F40" s="122"/>
      <c r="G40" s="122"/>
      <c r="H40" s="122"/>
      <c r="I40" s="122"/>
      <c r="J40" s="122"/>
      <c r="K40" s="122"/>
      <c r="L40" s="122"/>
      <c r="M40" s="122"/>
      <c r="N40" s="122"/>
    </row>
    <row r="41" spans="1:18" x14ac:dyDescent="0.35">
      <c r="A41" s="122"/>
      <c r="B41" s="122"/>
      <c r="C41" s="122"/>
      <c r="D41" s="122"/>
      <c r="E41" s="122"/>
      <c r="F41" s="122"/>
      <c r="G41" s="122"/>
      <c r="H41" s="122"/>
      <c r="I41" s="122"/>
      <c r="J41" s="122"/>
      <c r="K41" s="122"/>
      <c r="L41" s="122"/>
      <c r="M41" s="122"/>
      <c r="N41" s="122"/>
    </row>
    <row r="42" spans="1:18" x14ac:dyDescent="0.35">
      <c r="A42" s="651"/>
      <c r="B42" s="122"/>
      <c r="C42" s="122"/>
      <c r="D42" s="122"/>
      <c r="E42" s="122"/>
      <c r="F42" s="122"/>
      <c r="G42" s="122"/>
      <c r="H42" s="122"/>
      <c r="I42" s="122"/>
      <c r="J42" s="122"/>
      <c r="K42" s="122"/>
      <c r="L42" s="122"/>
      <c r="M42" s="122"/>
      <c r="N42" s="122"/>
    </row>
    <row r="43" spans="1:18" x14ac:dyDescent="0.35">
      <c r="A43" s="20" t="s">
        <v>319</v>
      </c>
      <c r="B43" s="122"/>
      <c r="C43" s="119"/>
      <c r="D43" s="119"/>
      <c r="E43" s="119"/>
      <c r="F43" s="119"/>
      <c r="G43" s="119"/>
      <c r="H43" s="119"/>
      <c r="I43" s="122"/>
      <c r="J43" s="122"/>
      <c r="K43" s="122"/>
      <c r="L43" s="122"/>
      <c r="M43" s="122"/>
      <c r="N43" s="122"/>
    </row>
    <row r="44" spans="1:18" x14ac:dyDescent="0.35">
      <c r="A44" s="20" t="s">
        <v>320</v>
      </c>
      <c r="B44" s="122"/>
      <c r="C44" s="119"/>
      <c r="D44" s="119"/>
      <c r="E44" s="119"/>
      <c r="F44" s="119"/>
      <c r="G44" s="119"/>
      <c r="H44" s="119"/>
      <c r="I44" s="122"/>
      <c r="J44" s="122"/>
      <c r="K44" s="122"/>
      <c r="L44" s="122"/>
      <c r="M44" s="122"/>
      <c r="N44" s="122"/>
    </row>
    <row r="45" spans="1:18" x14ac:dyDescent="0.35">
      <c r="A45" s="20" t="s">
        <v>321</v>
      </c>
      <c r="B45" s="122"/>
      <c r="C45" s="119"/>
      <c r="D45" s="119"/>
      <c r="E45" s="119"/>
      <c r="F45" s="119"/>
      <c r="G45" s="119"/>
      <c r="H45" s="119"/>
      <c r="I45" s="122"/>
      <c r="J45" s="122"/>
      <c r="K45" s="122"/>
      <c r="L45" s="122"/>
      <c r="M45" s="122"/>
      <c r="N45" s="122"/>
    </row>
    <row r="46" spans="1:18" x14ac:dyDescent="0.35">
      <c r="A46" s="127"/>
      <c r="B46" s="122"/>
      <c r="C46" s="119"/>
      <c r="D46" s="119"/>
      <c r="E46" s="119"/>
      <c r="F46" s="119"/>
      <c r="G46" s="119"/>
      <c r="H46" s="119"/>
      <c r="I46" s="122"/>
      <c r="J46" s="122"/>
      <c r="K46" s="122"/>
      <c r="L46" s="122"/>
      <c r="M46" s="122"/>
      <c r="N46" s="122"/>
    </row>
    <row r="47" spans="1:18" x14ac:dyDescent="0.35">
      <c r="A47" s="2" t="s">
        <v>221</v>
      </c>
      <c r="B47" s="127"/>
      <c r="C47" s="119"/>
      <c r="D47" s="119"/>
      <c r="E47" s="119"/>
      <c r="F47" s="119"/>
      <c r="G47" s="119"/>
      <c r="H47" s="119"/>
      <c r="I47" s="122"/>
      <c r="J47" s="122"/>
      <c r="K47" s="122"/>
      <c r="L47" s="122"/>
      <c r="M47" s="122"/>
      <c r="N47" s="122"/>
    </row>
    <row r="48" spans="1:18" x14ac:dyDescent="0.35">
      <c r="A48" s="127"/>
      <c r="B48" s="122"/>
      <c r="C48" s="119"/>
      <c r="D48" s="119"/>
      <c r="E48" s="119"/>
      <c r="F48" s="119"/>
      <c r="G48" s="119"/>
      <c r="H48" s="119"/>
      <c r="I48" s="122"/>
      <c r="J48" s="122"/>
      <c r="K48" s="122"/>
      <c r="L48" s="122"/>
      <c r="M48" s="122"/>
      <c r="N48" s="122"/>
    </row>
    <row r="49" spans="1:14" x14ac:dyDescent="0.35">
      <c r="A49" s="127"/>
      <c r="B49" s="122"/>
      <c r="C49" s="119"/>
      <c r="D49" s="119"/>
      <c r="E49" s="119"/>
      <c r="F49" s="119"/>
      <c r="G49" s="119"/>
      <c r="H49" s="119"/>
      <c r="I49" s="122"/>
      <c r="J49" s="122"/>
      <c r="K49" s="122"/>
      <c r="L49" s="122"/>
      <c r="M49" s="122"/>
      <c r="N49" s="122"/>
    </row>
    <row r="50" spans="1:14" x14ac:dyDescent="0.35">
      <c r="A50" s="127"/>
      <c r="B50" s="122"/>
      <c r="C50" s="119"/>
      <c r="D50" s="119"/>
      <c r="E50" s="119"/>
      <c r="F50" s="119"/>
      <c r="G50" s="119"/>
      <c r="H50" s="119"/>
      <c r="I50" s="122"/>
      <c r="J50" s="122"/>
      <c r="K50" s="122"/>
      <c r="L50" s="122"/>
      <c r="M50" s="122"/>
      <c r="N50" s="122"/>
    </row>
    <row r="51" spans="1:14" x14ac:dyDescent="0.35">
      <c r="A51" s="127"/>
      <c r="B51" s="122"/>
      <c r="C51" s="119"/>
      <c r="D51" s="119"/>
      <c r="E51" s="119"/>
      <c r="F51" s="119"/>
      <c r="G51" s="119"/>
      <c r="H51" s="119"/>
      <c r="I51" s="122"/>
      <c r="J51" s="122"/>
      <c r="K51" s="122"/>
      <c r="L51" s="122"/>
      <c r="M51" s="122"/>
      <c r="N51" s="122"/>
    </row>
    <row r="52" spans="1:14" x14ac:dyDescent="0.35">
      <c r="A52" s="127"/>
      <c r="B52" s="127"/>
      <c r="C52" s="119"/>
      <c r="D52" s="119"/>
      <c r="E52" s="119"/>
      <c r="F52" s="119"/>
      <c r="G52" s="119"/>
      <c r="H52" s="119"/>
      <c r="I52" s="122"/>
      <c r="J52" s="122"/>
      <c r="K52" s="122"/>
      <c r="L52" s="122"/>
      <c r="M52" s="122"/>
      <c r="N52" s="122"/>
    </row>
    <row r="53" spans="1:14" x14ac:dyDescent="0.35">
      <c r="A53" s="127"/>
      <c r="B53" s="122"/>
      <c r="C53" s="119"/>
      <c r="D53" s="119"/>
      <c r="E53" s="119"/>
      <c r="F53" s="119"/>
      <c r="G53" s="119"/>
      <c r="H53" s="119"/>
      <c r="I53" s="122"/>
      <c r="J53" s="122"/>
      <c r="K53" s="122"/>
      <c r="L53" s="122"/>
      <c r="M53" s="122"/>
      <c r="N53" s="122"/>
    </row>
    <row r="54" spans="1:14" x14ac:dyDescent="0.35">
      <c r="A54" s="127"/>
      <c r="B54" s="122"/>
      <c r="C54" s="119"/>
      <c r="D54" s="119"/>
      <c r="E54" s="119"/>
      <c r="F54" s="119"/>
      <c r="G54" s="119"/>
      <c r="H54" s="119"/>
      <c r="I54" s="122"/>
      <c r="J54" s="122"/>
      <c r="K54" s="122"/>
      <c r="L54" s="122"/>
      <c r="M54" s="122"/>
      <c r="N54" s="122"/>
    </row>
    <row r="55" spans="1:14" x14ac:dyDescent="0.35">
      <c r="A55" s="127"/>
      <c r="B55" s="122"/>
      <c r="C55" s="119"/>
      <c r="D55" s="119"/>
      <c r="E55" s="119"/>
      <c r="F55" s="119"/>
      <c r="G55" s="119"/>
      <c r="H55" s="119"/>
      <c r="I55" s="122"/>
      <c r="J55" s="122"/>
      <c r="K55" s="122"/>
      <c r="L55" s="122"/>
      <c r="M55" s="122"/>
      <c r="N55" s="122"/>
    </row>
    <row r="56" spans="1:14" x14ac:dyDescent="0.35">
      <c r="A56" s="127"/>
      <c r="B56" s="122"/>
      <c r="C56" s="119"/>
      <c r="D56" s="119"/>
      <c r="E56" s="119"/>
      <c r="F56" s="119"/>
      <c r="G56" s="119"/>
      <c r="H56" s="119"/>
      <c r="I56" s="122"/>
      <c r="J56" s="122"/>
      <c r="K56" s="122"/>
      <c r="L56" s="122"/>
      <c r="M56" s="122"/>
      <c r="N56" s="122"/>
    </row>
    <row r="57" spans="1:14" x14ac:dyDescent="0.35">
      <c r="A57" s="127"/>
      <c r="B57" s="127"/>
      <c r="C57" s="119"/>
      <c r="D57" s="119"/>
      <c r="E57" s="119"/>
      <c r="F57" s="119"/>
      <c r="G57" s="119"/>
      <c r="H57" s="119"/>
      <c r="I57" s="122"/>
      <c r="J57" s="122"/>
      <c r="K57" s="122"/>
      <c r="L57" s="122"/>
      <c r="M57" s="122"/>
      <c r="N57" s="122"/>
    </row>
    <row r="58" spans="1:14" x14ac:dyDescent="0.35">
      <c r="A58" s="127"/>
      <c r="B58" s="122"/>
      <c r="C58" s="119"/>
      <c r="D58" s="119"/>
      <c r="E58" s="119"/>
      <c r="F58" s="119"/>
      <c r="G58" s="119"/>
      <c r="H58" s="119"/>
      <c r="I58" s="122"/>
      <c r="J58" s="122"/>
      <c r="K58" s="122"/>
      <c r="L58" s="122"/>
      <c r="M58" s="122"/>
      <c r="N58" s="122"/>
    </row>
    <row r="59" spans="1:14" x14ac:dyDescent="0.35">
      <c r="A59" s="122"/>
      <c r="B59" s="122"/>
      <c r="C59" s="119"/>
      <c r="D59" s="119"/>
      <c r="E59" s="119"/>
      <c r="F59" s="119"/>
      <c r="G59" s="119"/>
      <c r="H59" s="119"/>
      <c r="I59" s="122"/>
      <c r="J59" s="122"/>
      <c r="K59" s="122"/>
      <c r="L59" s="122"/>
      <c r="M59" s="122"/>
      <c r="N59" s="122"/>
    </row>
    <row r="60" spans="1:14" x14ac:dyDescent="0.35">
      <c r="A60" s="122"/>
      <c r="B60" s="122"/>
      <c r="C60" s="119"/>
      <c r="D60" s="119"/>
      <c r="E60" s="119"/>
      <c r="F60" s="119"/>
      <c r="G60" s="119"/>
      <c r="H60" s="119"/>
      <c r="I60" s="122"/>
      <c r="J60" s="122"/>
      <c r="K60" s="122"/>
      <c r="L60" s="122"/>
      <c r="M60" s="122"/>
      <c r="N60" s="122"/>
    </row>
    <row r="61" spans="1:14" x14ac:dyDescent="0.35">
      <c r="A61" s="122"/>
      <c r="B61" s="122"/>
      <c r="C61" s="119"/>
      <c r="D61" s="119"/>
      <c r="E61" s="119"/>
      <c r="F61" s="119"/>
      <c r="G61" s="119"/>
      <c r="H61" s="119"/>
      <c r="I61" s="122"/>
      <c r="J61" s="122"/>
      <c r="K61" s="122"/>
      <c r="L61" s="122"/>
      <c r="M61" s="122"/>
      <c r="N61" s="122"/>
    </row>
    <row r="62" spans="1:14" x14ac:dyDescent="0.35">
      <c r="A62" s="122"/>
      <c r="B62" s="127"/>
      <c r="C62" s="119"/>
      <c r="D62" s="119"/>
      <c r="E62" s="119"/>
      <c r="F62" s="119"/>
      <c r="G62" s="119"/>
      <c r="H62" s="119"/>
      <c r="I62" s="122"/>
      <c r="J62" s="122"/>
      <c r="K62" s="122"/>
      <c r="L62" s="122"/>
      <c r="M62" s="122"/>
      <c r="N62" s="122"/>
    </row>
    <row r="63" spans="1:14" x14ac:dyDescent="0.35">
      <c r="A63" s="127"/>
      <c r="B63" s="122"/>
      <c r="C63" s="119"/>
      <c r="D63" s="119"/>
      <c r="E63" s="119"/>
      <c r="F63" s="119"/>
      <c r="G63" s="119"/>
      <c r="H63" s="119"/>
      <c r="I63" s="122"/>
      <c r="J63" s="122"/>
      <c r="K63" s="122"/>
      <c r="L63" s="122"/>
      <c r="M63" s="122"/>
      <c r="N63" s="122"/>
    </row>
    <row r="64" spans="1:14" x14ac:dyDescent="0.35">
      <c r="A64" s="127"/>
      <c r="B64" s="122"/>
      <c r="C64" s="119"/>
      <c r="D64" s="119"/>
      <c r="E64" s="119"/>
      <c r="F64" s="119"/>
      <c r="G64" s="119"/>
      <c r="H64" s="119"/>
      <c r="I64" s="122"/>
      <c r="J64" s="122"/>
      <c r="K64" s="122"/>
      <c r="L64" s="122"/>
      <c r="M64" s="122"/>
      <c r="N64" s="122"/>
    </row>
    <row r="65" spans="1:14" x14ac:dyDescent="0.35">
      <c r="A65" s="127"/>
      <c r="B65" s="122"/>
      <c r="C65" s="119"/>
      <c r="D65" s="119"/>
      <c r="E65" s="119"/>
      <c r="F65" s="119"/>
      <c r="G65" s="119"/>
      <c r="H65" s="119"/>
      <c r="I65" s="122"/>
      <c r="J65" s="122"/>
      <c r="K65" s="122"/>
      <c r="L65" s="122"/>
      <c r="M65" s="122"/>
      <c r="N65" s="122"/>
    </row>
    <row r="66" spans="1:14" x14ac:dyDescent="0.35">
      <c r="A66" s="127"/>
      <c r="B66" s="122"/>
      <c r="C66" s="119"/>
      <c r="D66" s="119"/>
      <c r="E66" s="119"/>
      <c r="F66" s="119"/>
      <c r="G66" s="119"/>
      <c r="H66" s="119"/>
      <c r="I66" s="122"/>
      <c r="J66" s="122"/>
      <c r="K66" s="122"/>
      <c r="L66" s="122"/>
      <c r="M66" s="122"/>
      <c r="N66" s="122"/>
    </row>
    <row r="67" spans="1:14" x14ac:dyDescent="0.35">
      <c r="A67" s="127"/>
      <c r="B67" s="122"/>
      <c r="C67" s="119"/>
      <c r="D67" s="119"/>
      <c r="E67" s="119"/>
      <c r="F67" s="119"/>
      <c r="G67" s="119"/>
      <c r="H67" s="119"/>
      <c r="I67" s="122"/>
      <c r="J67" s="122"/>
      <c r="K67" s="122"/>
      <c r="L67" s="122"/>
      <c r="M67" s="122"/>
      <c r="N67" s="122"/>
    </row>
    <row r="68" spans="1:14" x14ac:dyDescent="0.35">
      <c r="A68" s="119"/>
      <c r="B68" s="119"/>
      <c r="C68" s="119"/>
      <c r="D68" s="119"/>
      <c r="E68" s="119"/>
      <c r="F68" s="119"/>
      <c r="G68" s="119"/>
      <c r="H68" s="119"/>
      <c r="I68" s="122"/>
      <c r="J68" s="122"/>
      <c r="K68" s="122"/>
      <c r="L68" s="122"/>
      <c r="M68" s="122"/>
      <c r="N68" s="122"/>
    </row>
    <row r="69" spans="1:14" x14ac:dyDescent="0.35">
      <c r="A69" s="119"/>
      <c r="B69" s="119"/>
      <c r="C69" s="119"/>
      <c r="D69" s="119"/>
      <c r="E69" s="119"/>
      <c r="F69" s="119"/>
      <c r="G69" s="119"/>
      <c r="H69" s="119"/>
      <c r="I69" s="122"/>
      <c r="J69" s="122"/>
      <c r="K69" s="122"/>
      <c r="L69" s="122"/>
      <c r="M69" s="122"/>
      <c r="N69" s="122"/>
    </row>
    <row r="70" spans="1:14" x14ac:dyDescent="0.35">
      <c r="A70" s="119"/>
      <c r="B70" s="119"/>
      <c r="C70" s="119"/>
      <c r="D70" s="119"/>
      <c r="E70" s="119"/>
      <c r="F70" s="119"/>
      <c r="G70" s="119"/>
      <c r="H70" s="119"/>
      <c r="I70" s="122"/>
      <c r="J70" s="122"/>
      <c r="K70" s="122"/>
      <c r="L70" s="122"/>
      <c r="M70" s="122"/>
      <c r="N70" s="122"/>
    </row>
    <row r="71" spans="1:14" x14ac:dyDescent="0.35">
      <c r="A71" s="119"/>
      <c r="B71" s="119"/>
      <c r="C71" s="119"/>
      <c r="D71" s="119"/>
      <c r="E71" s="119"/>
      <c r="F71" s="119"/>
      <c r="G71" s="119"/>
      <c r="H71" s="119"/>
      <c r="I71" s="122"/>
      <c r="J71" s="122"/>
      <c r="K71" s="122"/>
      <c r="L71" s="122"/>
      <c r="M71" s="122"/>
      <c r="N71" s="122"/>
    </row>
    <row r="72" spans="1:14" x14ac:dyDescent="0.35">
      <c r="A72" s="119"/>
      <c r="B72" s="119"/>
      <c r="C72" s="119"/>
      <c r="D72" s="119"/>
      <c r="E72" s="119"/>
      <c r="F72" s="119"/>
      <c r="G72" s="119"/>
      <c r="H72" s="119"/>
      <c r="I72" s="122"/>
      <c r="J72" s="122"/>
      <c r="K72" s="122"/>
      <c r="L72" s="122"/>
      <c r="M72" s="122"/>
      <c r="N72" s="122"/>
    </row>
    <row r="73" spans="1:14" x14ac:dyDescent="0.35">
      <c r="A73" s="119"/>
      <c r="B73" s="119"/>
      <c r="C73" s="119"/>
      <c r="D73" s="119"/>
      <c r="E73" s="119"/>
      <c r="F73" s="119"/>
      <c r="G73" s="119"/>
      <c r="H73" s="119"/>
      <c r="I73" s="122"/>
      <c r="J73" s="122"/>
      <c r="K73" s="122"/>
      <c r="L73" s="122"/>
      <c r="M73" s="122"/>
      <c r="N73" s="122"/>
    </row>
    <row r="74" spans="1:14" x14ac:dyDescent="0.35">
      <c r="A74" s="119"/>
      <c r="B74" s="119"/>
      <c r="C74" s="119"/>
      <c r="D74" s="119"/>
      <c r="E74" s="119"/>
      <c r="F74" s="119"/>
      <c r="G74" s="119"/>
      <c r="H74" s="119"/>
      <c r="I74" s="122"/>
      <c r="J74" s="122"/>
      <c r="K74" s="122"/>
      <c r="L74" s="122"/>
      <c r="M74" s="122"/>
      <c r="N74" s="122"/>
    </row>
    <row r="75" spans="1:14" x14ac:dyDescent="0.35">
      <c r="A75" s="119"/>
      <c r="B75" s="119"/>
      <c r="C75" s="119"/>
      <c r="D75" s="119"/>
      <c r="E75" s="119"/>
      <c r="F75" s="119"/>
      <c r="G75" s="119"/>
      <c r="H75" s="119"/>
      <c r="I75" s="122"/>
      <c r="J75" s="122"/>
      <c r="K75" s="122"/>
      <c r="L75" s="122"/>
      <c r="M75" s="122"/>
      <c r="N75" s="122"/>
    </row>
    <row r="76" spans="1:14" x14ac:dyDescent="0.35">
      <c r="A76" s="119"/>
      <c r="B76" s="119"/>
      <c r="C76" s="119"/>
      <c r="D76" s="119"/>
      <c r="E76" s="119"/>
      <c r="F76" s="119"/>
      <c r="G76" s="119"/>
      <c r="H76" s="119"/>
      <c r="I76" s="122"/>
      <c r="J76" s="122"/>
      <c r="K76" s="122"/>
      <c r="L76" s="122"/>
      <c r="M76" s="122"/>
      <c r="N76" s="122"/>
    </row>
    <row r="77" spans="1:14" x14ac:dyDescent="0.35">
      <c r="A77" s="119"/>
      <c r="B77" s="119"/>
      <c r="C77" s="119"/>
      <c r="D77" s="119"/>
      <c r="E77" s="119"/>
      <c r="F77" s="119"/>
      <c r="G77" s="119"/>
      <c r="H77" s="119"/>
      <c r="I77" s="122"/>
      <c r="J77" s="122"/>
      <c r="K77" s="122"/>
      <c r="L77" s="122"/>
      <c r="M77" s="122"/>
      <c r="N77" s="122"/>
    </row>
    <row r="78" spans="1:14" x14ac:dyDescent="0.35">
      <c r="A78" s="119"/>
      <c r="B78" s="119"/>
      <c r="C78" s="119"/>
      <c r="D78" s="119"/>
      <c r="E78" s="119"/>
      <c r="F78" s="119"/>
      <c r="G78" s="119"/>
      <c r="H78" s="119"/>
      <c r="I78" s="122"/>
      <c r="J78" s="122"/>
      <c r="K78" s="122"/>
      <c r="L78" s="122"/>
      <c r="M78" s="122"/>
      <c r="N78" s="122"/>
    </row>
    <row r="79" spans="1:14" x14ac:dyDescent="0.35">
      <c r="A79" s="119"/>
      <c r="B79" s="119"/>
      <c r="C79" s="119"/>
      <c r="D79" s="119"/>
      <c r="E79" s="119"/>
      <c r="F79" s="119"/>
      <c r="G79" s="119"/>
      <c r="H79" s="119"/>
      <c r="I79" s="122"/>
      <c r="J79" s="122"/>
      <c r="K79" s="122"/>
      <c r="L79" s="122"/>
      <c r="M79" s="122"/>
      <c r="N79" s="122"/>
    </row>
    <row r="80" spans="1:14" x14ac:dyDescent="0.35">
      <c r="A80" s="119"/>
      <c r="B80" s="119"/>
      <c r="C80" s="119"/>
      <c r="D80" s="119"/>
      <c r="E80" s="119"/>
      <c r="F80" s="119"/>
      <c r="G80" s="119"/>
      <c r="H80" s="119"/>
      <c r="I80" s="122"/>
      <c r="J80" s="122"/>
      <c r="K80" s="122"/>
      <c r="L80" s="122"/>
      <c r="M80" s="122"/>
      <c r="N80" s="122"/>
    </row>
    <row r="81" spans="1:14" x14ac:dyDescent="0.35">
      <c r="A81" s="119"/>
      <c r="B81" s="119"/>
      <c r="C81" s="119"/>
      <c r="D81" s="119"/>
      <c r="E81" s="119"/>
      <c r="F81" s="119"/>
      <c r="G81" s="119"/>
      <c r="H81" s="119"/>
      <c r="I81" s="122"/>
      <c r="J81" s="122"/>
      <c r="K81" s="122"/>
      <c r="L81" s="122"/>
      <c r="M81" s="122"/>
      <c r="N81" s="122"/>
    </row>
    <row r="82" spans="1:14" x14ac:dyDescent="0.35">
      <c r="A82" s="119"/>
      <c r="B82" s="119"/>
      <c r="C82" s="119"/>
      <c r="D82" s="119"/>
      <c r="E82" s="119"/>
      <c r="F82" s="119"/>
      <c r="G82" s="119"/>
      <c r="H82" s="119"/>
      <c r="I82" s="122"/>
      <c r="J82" s="122"/>
      <c r="K82" s="122"/>
      <c r="L82" s="122"/>
      <c r="M82" s="122"/>
      <c r="N82" s="122"/>
    </row>
    <row r="83" spans="1:14" x14ac:dyDescent="0.35">
      <c r="A83" s="119"/>
      <c r="B83" s="119"/>
      <c r="C83" s="119"/>
      <c r="D83" s="119"/>
      <c r="E83" s="119"/>
      <c r="F83" s="119"/>
      <c r="G83" s="119"/>
      <c r="H83" s="119"/>
      <c r="I83" s="122"/>
      <c r="J83" s="122"/>
      <c r="K83" s="122"/>
      <c r="L83" s="122"/>
      <c r="M83" s="122"/>
      <c r="N83" s="122"/>
    </row>
    <row r="84" spans="1:14" x14ac:dyDescent="0.35">
      <c r="A84" s="119"/>
      <c r="B84" s="119"/>
      <c r="C84" s="119"/>
      <c r="D84" s="119"/>
      <c r="E84" s="119"/>
      <c r="F84" s="119"/>
      <c r="G84" s="119"/>
      <c r="H84" s="119"/>
      <c r="I84" s="119"/>
      <c r="J84" s="119"/>
      <c r="K84" s="119"/>
      <c r="L84" s="119"/>
      <c r="M84" s="119"/>
    </row>
  </sheetData>
  <mergeCells count="26">
    <mergeCell ref="A35:A39"/>
    <mergeCell ref="O33:P33"/>
    <mergeCell ref="Q33:R33"/>
    <mergeCell ref="O32:R32"/>
    <mergeCell ref="A26:A30"/>
    <mergeCell ref="V2:AA2"/>
    <mergeCell ref="V3:X3"/>
    <mergeCell ref="Y3:AA3"/>
    <mergeCell ref="P2:U2"/>
    <mergeCell ref="S3:U3"/>
    <mergeCell ref="A6:A10"/>
    <mergeCell ref="A11:A15"/>
    <mergeCell ref="O4:P4"/>
    <mergeCell ref="Q4:R4"/>
    <mergeCell ref="O3:R3"/>
    <mergeCell ref="C4:E4"/>
    <mergeCell ref="F4:H4"/>
    <mergeCell ref="I3:N3"/>
    <mergeCell ref="I4:K4"/>
    <mergeCell ref="L4:N4"/>
    <mergeCell ref="C3:H3"/>
    <mergeCell ref="A16:A20"/>
    <mergeCell ref="A21:A25"/>
    <mergeCell ref="C32:H32"/>
    <mergeCell ref="C33:E33"/>
    <mergeCell ref="F33:H33"/>
  </mergeCells>
  <hyperlinks>
    <hyperlink ref="A47" location="Contents!A1" display="Back to index" xr:uid="{3B52FE3C-11A7-41F0-AF1F-C3587521DE50}"/>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102" id="{36F1CD6C-772E-497D-846E-2700499915CA}">
            <x14:iconSet iconSet="3Triangles">
              <x14:cfvo type="percent">
                <xm:f>0</xm:f>
              </x14:cfvo>
              <x14:cfvo type="num">
                <xm:f>1.0000000000000001E-5</xm:f>
              </x14:cfvo>
              <x14:cfvo type="num">
                <xm:f>1.0000000000000001E-5</xm:f>
              </x14:cfvo>
            </x14:iconSet>
          </x14:cfRule>
          <xm:sqref>O6</xm:sqref>
        </x14:conditionalFormatting>
        <x14:conditionalFormatting xmlns:xm="http://schemas.microsoft.com/office/excel/2006/main">
          <x14:cfRule type="iconSet" priority="101" id="{0D1F5581-39F0-452D-9167-4AD5E113371C}">
            <x14:iconSet iconSet="3Triangles">
              <x14:cfvo type="percent">
                <xm:f>0</xm:f>
              </x14:cfvo>
              <x14:cfvo type="num">
                <xm:f>1.0000000000000001E-5</xm:f>
              </x14:cfvo>
              <x14:cfvo type="num">
                <xm:f>1.0000000000000001E-5</xm:f>
              </x14:cfvo>
            </x14:iconSet>
          </x14:cfRule>
          <xm:sqref>P6</xm:sqref>
        </x14:conditionalFormatting>
        <x14:conditionalFormatting xmlns:xm="http://schemas.microsoft.com/office/excel/2006/main">
          <x14:cfRule type="iconSet" priority="100" id="{CFB1C430-99C2-4678-84C3-610347F35973}">
            <x14:iconSet iconSet="3Triangles">
              <x14:cfvo type="percent">
                <xm:f>0</xm:f>
              </x14:cfvo>
              <x14:cfvo type="num">
                <xm:f>1.0000000000000001E-5</xm:f>
              </x14:cfvo>
              <x14:cfvo type="num">
                <xm:f>1.0000000000000001E-5</xm:f>
              </x14:cfvo>
            </x14:iconSet>
          </x14:cfRule>
          <xm:sqref>O7</xm:sqref>
        </x14:conditionalFormatting>
        <x14:conditionalFormatting xmlns:xm="http://schemas.microsoft.com/office/excel/2006/main">
          <x14:cfRule type="iconSet" priority="99" id="{A8E90ACF-891F-46AE-A0A0-5AC8D2721E49}">
            <x14:iconSet iconSet="3Triangles">
              <x14:cfvo type="percent">
                <xm:f>0</xm:f>
              </x14:cfvo>
              <x14:cfvo type="num">
                <xm:f>1.0000000000000001E-5</xm:f>
              </x14:cfvo>
              <x14:cfvo type="num">
                <xm:f>1.0000000000000001E-5</xm:f>
              </x14:cfvo>
            </x14:iconSet>
          </x14:cfRule>
          <xm:sqref>P7</xm:sqref>
        </x14:conditionalFormatting>
        <x14:conditionalFormatting xmlns:xm="http://schemas.microsoft.com/office/excel/2006/main">
          <x14:cfRule type="iconSet" priority="98" id="{8C9E66A6-0AAC-42B7-A23E-3B5B3A7432FA}">
            <x14:iconSet iconSet="3Triangles">
              <x14:cfvo type="percent">
                <xm:f>0</xm:f>
              </x14:cfvo>
              <x14:cfvo type="num">
                <xm:f>1.0000000000000001E-5</xm:f>
              </x14:cfvo>
              <x14:cfvo type="num">
                <xm:f>1.0000000000000001E-5</xm:f>
              </x14:cfvo>
            </x14:iconSet>
          </x14:cfRule>
          <xm:sqref>O8</xm:sqref>
        </x14:conditionalFormatting>
        <x14:conditionalFormatting xmlns:xm="http://schemas.microsoft.com/office/excel/2006/main">
          <x14:cfRule type="iconSet" priority="97" id="{9EE9B698-3DBD-4F81-955D-D19B892ACB22}">
            <x14:iconSet iconSet="3Triangles">
              <x14:cfvo type="percent">
                <xm:f>0</xm:f>
              </x14:cfvo>
              <x14:cfvo type="num">
                <xm:f>1.0000000000000001E-5</xm:f>
              </x14:cfvo>
              <x14:cfvo type="num">
                <xm:f>1.0000000000000001E-5</xm:f>
              </x14:cfvo>
            </x14:iconSet>
          </x14:cfRule>
          <xm:sqref>P8</xm:sqref>
        </x14:conditionalFormatting>
        <x14:conditionalFormatting xmlns:xm="http://schemas.microsoft.com/office/excel/2006/main">
          <x14:cfRule type="iconSet" priority="96" id="{B1B66C49-B0E6-4E04-8B37-191C9BA5E881}">
            <x14:iconSet iconSet="3Triangles">
              <x14:cfvo type="percent">
                <xm:f>0</xm:f>
              </x14:cfvo>
              <x14:cfvo type="num">
                <xm:f>1.0000000000000001E-5</xm:f>
              </x14:cfvo>
              <x14:cfvo type="num">
                <xm:f>1.0000000000000001E-5</xm:f>
              </x14:cfvo>
            </x14:iconSet>
          </x14:cfRule>
          <xm:sqref>O9</xm:sqref>
        </x14:conditionalFormatting>
        <x14:conditionalFormatting xmlns:xm="http://schemas.microsoft.com/office/excel/2006/main">
          <x14:cfRule type="iconSet" priority="95" id="{4AA11EA2-C1CD-4FEB-9233-36D45E905A49}">
            <x14:iconSet iconSet="3Triangles">
              <x14:cfvo type="percent">
                <xm:f>0</xm:f>
              </x14:cfvo>
              <x14:cfvo type="num">
                <xm:f>1.0000000000000001E-5</xm:f>
              </x14:cfvo>
              <x14:cfvo type="num">
                <xm:f>1.0000000000000001E-5</xm:f>
              </x14:cfvo>
            </x14:iconSet>
          </x14:cfRule>
          <xm:sqref>P9</xm:sqref>
        </x14:conditionalFormatting>
        <x14:conditionalFormatting xmlns:xm="http://schemas.microsoft.com/office/excel/2006/main">
          <x14:cfRule type="iconSet" priority="94" id="{6619ED2B-B0E8-483C-B808-87973826831C}">
            <x14:iconSet iconSet="3Triangles">
              <x14:cfvo type="percent">
                <xm:f>0</xm:f>
              </x14:cfvo>
              <x14:cfvo type="num">
                <xm:f>1.0000000000000001E-5</xm:f>
              </x14:cfvo>
              <x14:cfvo type="num">
                <xm:f>1.0000000000000001E-5</xm:f>
              </x14:cfvo>
            </x14:iconSet>
          </x14:cfRule>
          <xm:sqref>O10</xm:sqref>
        </x14:conditionalFormatting>
        <x14:conditionalFormatting xmlns:xm="http://schemas.microsoft.com/office/excel/2006/main">
          <x14:cfRule type="iconSet" priority="93" id="{45D60C1C-F4BD-4F48-8215-121A5703F178}">
            <x14:iconSet iconSet="3Triangles">
              <x14:cfvo type="percent">
                <xm:f>0</xm:f>
              </x14:cfvo>
              <x14:cfvo type="num">
                <xm:f>1.0000000000000001E-5</xm:f>
              </x14:cfvo>
              <x14:cfvo type="num">
                <xm:f>1.0000000000000001E-5</xm:f>
              </x14:cfvo>
            </x14:iconSet>
          </x14:cfRule>
          <xm:sqref>P10</xm:sqref>
        </x14:conditionalFormatting>
        <x14:conditionalFormatting xmlns:xm="http://schemas.microsoft.com/office/excel/2006/main">
          <x14:cfRule type="iconSet" priority="92" id="{79AE2291-73A2-4D4F-A533-F781AF28069B}">
            <x14:iconSet iconSet="3Triangles">
              <x14:cfvo type="percent">
                <xm:f>0</xm:f>
              </x14:cfvo>
              <x14:cfvo type="num">
                <xm:f>1.0000000000000001E-5</xm:f>
              </x14:cfvo>
              <x14:cfvo type="num">
                <xm:f>1.0000000000000001E-5</xm:f>
              </x14:cfvo>
            </x14:iconSet>
          </x14:cfRule>
          <xm:sqref>O16</xm:sqref>
        </x14:conditionalFormatting>
        <x14:conditionalFormatting xmlns:xm="http://schemas.microsoft.com/office/excel/2006/main">
          <x14:cfRule type="iconSet" priority="91" id="{8C36753C-ECDA-432F-AE1E-1BF0C5283DDF}">
            <x14:iconSet iconSet="3Triangles">
              <x14:cfvo type="percent">
                <xm:f>0</xm:f>
              </x14:cfvo>
              <x14:cfvo type="num">
                <xm:f>1.0000000000000001E-5</xm:f>
              </x14:cfvo>
              <x14:cfvo type="num">
                <xm:f>1.0000000000000001E-5</xm:f>
              </x14:cfvo>
            </x14:iconSet>
          </x14:cfRule>
          <xm:sqref>P16</xm:sqref>
        </x14:conditionalFormatting>
        <x14:conditionalFormatting xmlns:xm="http://schemas.microsoft.com/office/excel/2006/main">
          <x14:cfRule type="iconSet" priority="90" id="{5BF1CBA0-6C7B-43DA-ABD5-883523075111}">
            <x14:iconSet iconSet="3Triangles">
              <x14:cfvo type="percent">
                <xm:f>0</xm:f>
              </x14:cfvo>
              <x14:cfvo type="num">
                <xm:f>1.0000000000000001E-5</xm:f>
              </x14:cfvo>
              <x14:cfvo type="num">
                <xm:f>1.0000000000000001E-5</xm:f>
              </x14:cfvo>
            </x14:iconSet>
          </x14:cfRule>
          <xm:sqref>O17</xm:sqref>
        </x14:conditionalFormatting>
        <x14:conditionalFormatting xmlns:xm="http://schemas.microsoft.com/office/excel/2006/main">
          <x14:cfRule type="iconSet" priority="89" id="{9E561BF7-8D78-409D-B257-B9519235C853}">
            <x14:iconSet iconSet="3Triangles">
              <x14:cfvo type="percent">
                <xm:f>0</xm:f>
              </x14:cfvo>
              <x14:cfvo type="num">
                <xm:f>1.0000000000000001E-5</xm:f>
              </x14:cfvo>
              <x14:cfvo type="num">
                <xm:f>1.0000000000000001E-5</xm:f>
              </x14:cfvo>
            </x14:iconSet>
          </x14:cfRule>
          <xm:sqref>P17</xm:sqref>
        </x14:conditionalFormatting>
        <x14:conditionalFormatting xmlns:xm="http://schemas.microsoft.com/office/excel/2006/main">
          <x14:cfRule type="iconSet" priority="88" id="{65F2F72E-04E0-4377-A171-C00F20EFEF98}">
            <x14:iconSet iconSet="3Triangles">
              <x14:cfvo type="percent">
                <xm:f>0</xm:f>
              </x14:cfvo>
              <x14:cfvo type="num">
                <xm:f>1.0000000000000001E-5</xm:f>
              </x14:cfvo>
              <x14:cfvo type="num">
                <xm:f>1.0000000000000001E-5</xm:f>
              </x14:cfvo>
            </x14:iconSet>
          </x14:cfRule>
          <xm:sqref>O18</xm:sqref>
        </x14:conditionalFormatting>
        <x14:conditionalFormatting xmlns:xm="http://schemas.microsoft.com/office/excel/2006/main">
          <x14:cfRule type="iconSet" priority="87" id="{5BE46356-9101-4101-99AD-559784F65DB1}">
            <x14:iconSet iconSet="3Triangles">
              <x14:cfvo type="percent">
                <xm:f>0</xm:f>
              </x14:cfvo>
              <x14:cfvo type="num">
                <xm:f>1.0000000000000001E-5</xm:f>
              </x14:cfvo>
              <x14:cfvo type="num">
                <xm:f>1.0000000000000001E-5</xm:f>
              </x14:cfvo>
            </x14:iconSet>
          </x14:cfRule>
          <xm:sqref>P18</xm:sqref>
        </x14:conditionalFormatting>
        <x14:conditionalFormatting xmlns:xm="http://schemas.microsoft.com/office/excel/2006/main">
          <x14:cfRule type="iconSet" priority="86" id="{53CABBFC-B10A-4862-AC27-BAADDD6E038E}">
            <x14:iconSet iconSet="3Triangles">
              <x14:cfvo type="percent">
                <xm:f>0</xm:f>
              </x14:cfvo>
              <x14:cfvo type="num">
                <xm:f>1.0000000000000001E-5</xm:f>
              </x14:cfvo>
              <x14:cfvo type="num">
                <xm:f>1.0000000000000001E-5</xm:f>
              </x14:cfvo>
            </x14:iconSet>
          </x14:cfRule>
          <xm:sqref>O19</xm:sqref>
        </x14:conditionalFormatting>
        <x14:conditionalFormatting xmlns:xm="http://schemas.microsoft.com/office/excel/2006/main">
          <x14:cfRule type="iconSet" priority="85" id="{93365E16-AF56-4E41-BFAF-3918C37B4104}">
            <x14:iconSet iconSet="3Triangles">
              <x14:cfvo type="percent">
                <xm:f>0</xm:f>
              </x14:cfvo>
              <x14:cfvo type="num">
                <xm:f>1.0000000000000001E-5</xm:f>
              </x14:cfvo>
              <x14:cfvo type="num">
                <xm:f>1.0000000000000001E-5</xm:f>
              </x14:cfvo>
            </x14:iconSet>
          </x14:cfRule>
          <xm:sqref>P19</xm:sqref>
        </x14:conditionalFormatting>
        <x14:conditionalFormatting xmlns:xm="http://schemas.microsoft.com/office/excel/2006/main">
          <x14:cfRule type="iconSet" priority="84" id="{6649CF5F-124B-4E5F-84F9-5F7649D0BA95}">
            <x14:iconSet iconSet="3Triangles">
              <x14:cfvo type="percent">
                <xm:f>0</xm:f>
              </x14:cfvo>
              <x14:cfvo type="num">
                <xm:f>1.0000000000000001E-5</xm:f>
              </x14:cfvo>
              <x14:cfvo type="num">
                <xm:f>1.0000000000000001E-5</xm:f>
              </x14:cfvo>
            </x14:iconSet>
          </x14:cfRule>
          <xm:sqref>O20</xm:sqref>
        </x14:conditionalFormatting>
        <x14:conditionalFormatting xmlns:xm="http://schemas.microsoft.com/office/excel/2006/main">
          <x14:cfRule type="iconSet" priority="83" id="{B51A3C58-F005-4EEA-9030-1A06C2EAB26E}">
            <x14:iconSet iconSet="3Triangles">
              <x14:cfvo type="percent">
                <xm:f>0</xm:f>
              </x14:cfvo>
              <x14:cfvo type="num">
                <xm:f>1.0000000000000001E-5</xm:f>
              </x14:cfvo>
              <x14:cfvo type="num">
                <xm:f>1.0000000000000001E-5</xm:f>
              </x14:cfvo>
            </x14:iconSet>
          </x14:cfRule>
          <xm:sqref>P20</xm:sqref>
        </x14:conditionalFormatting>
        <x14:conditionalFormatting xmlns:xm="http://schemas.microsoft.com/office/excel/2006/main">
          <x14:cfRule type="iconSet" priority="82" id="{24CAFFAA-2C57-4775-BE92-CBCC8EF53CDE}">
            <x14:iconSet iconSet="3Triangles">
              <x14:cfvo type="percent">
                <xm:f>0</xm:f>
              </x14:cfvo>
              <x14:cfvo type="num">
                <xm:f>1.0000000000000001E-5</xm:f>
              </x14:cfvo>
              <x14:cfvo type="num">
                <xm:f>1.0000000000000001E-5</xm:f>
              </x14:cfvo>
            </x14:iconSet>
          </x14:cfRule>
          <xm:sqref>O11</xm:sqref>
        </x14:conditionalFormatting>
        <x14:conditionalFormatting xmlns:xm="http://schemas.microsoft.com/office/excel/2006/main">
          <x14:cfRule type="iconSet" priority="81" id="{CC213668-66E8-45A3-9027-5AB0CB930474}">
            <x14:iconSet iconSet="3Triangles">
              <x14:cfvo type="percent">
                <xm:f>0</xm:f>
              </x14:cfvo>
              <x14:cfvo type="num">
                <xm:f>1.0000000000000001E-5</xm:f>
              </x14:cfvo>
              <x14:cfvo type="num">
                <xm:f>1.0000000000000001E-5</xm:f>
              </x14:cfvo>
            </x14:iconSet>
          </x14:cfRule>
          <xm:sqref>P11</xm:sqref>
        </x14:conditionalFormatting>
        <x14:conditionalFormatting xmlns:xm="http://schemas.microsoft.com/office/excel/2006/main">
          <x14:cfRule type="iconSet" priority="80" id="{499CFD5F-DD02-41DB-A422-0D6200AAA0E9}">
            <x14:iconSet iconSet="3Triangles">
              <x14:cfvo type="percent">
                <xm:f>0</xm:f>
              </x14:cfvo>
              <x14:cfvo type="num">
                <xm:f>1.0000000000000001E-5</xm:f>
              </x14:cfvo>
              <x14:cfvo type="num">
                <xm:f>1.0000000000000001E-5</xm:f>
              </x14:cfvo>
            </x14:iconSet>
          </x14:cfRule>
          <xm:sqref>O12</xm:sqref>
        </x14:conditionalFormatting>
        <x14:conditionalFormatting xmlns:xm="http://schemas.microsoft.com/office/excel/2006/main">
          <x14:cfRule type="iconSet" priority="79" id="{F80F8D18-3F14-4CC4-9CA7-91298D6C4798}">
            <x14:iconSet iconSet="3Triangles">
              <x14:cfvo type="percent">
                <xm:f>0</xm:f>
              </x14:cfvo>
              <x14:cfvo type="num">
                <xm:f>1.0000000000000001E-5</xm:f>
              </x14:cfvo>
              <x14:cfvo type="num">
                <xm:f>1.0000000000000001E-5</xm:f>
              </x14:cfvo>
            </x14:iconSet>
          </x14:cfRule>
          <xm:sqref>P12</xm:sqref>
        </x14:conditionalFormatting>
        <x14:conditionalFormatting xmlns:xm="http://schemas.microsoft.com/office/excel/2006/main">
          <x14:cfRule type="iconSet" priority="78" id="{14DB07AB-C598-4D00-A956-9C550B1A92B7}">
            <x14:iconSet iconSet="3Triangles">
              <x14:cfvo type="percent">
                <xm:f>0</xm:f>
              </x14:cfvo>
              <x14:cfvo type="num">
                <xm:f>1.0000000000000001E-5</xm:f>
              </x14:cfvo>
              <x14:cfvo type="num">
                <xm:f>1.0000000000000001E-5</xm:f>
              </x14:cfvo>
            </x14:iconSet>
          </x14:cfRule>
          <xm:sqref>O13</xm:sqref>
        </x14:conditionalFormatting>
        <x14:conditionalFormatting xmlns:xm="http://schemas.microsoft.com/office/excel/2006/main">
          <x14:cfRule type="iconSet" priority="77" id="{7CD17B1D-4BF3-4639-B387-DE861011A538}">
            <x14:iconSet iconSet="3Triangles">
              <x14:cfvo type="percent">
                <xm:f>0</xm:f>
              </x14:cfvo>
              <x14:cfvo type="num">
                <xm:f>1.0000000000000001E-5</xm:f>
              </x14:cfvo>
              <x14:cfvo type="num">
                <xm:f>1.0000000000000001E-5</xm:f>
              </x14:cfvo>
            </x14:iconSet>
          </x14:cfRule>
          <xm:sqref>P13</xm:sqref>
        </x14:conditionalFormatting>
        <x14:conditionalFormatting xmlns:xm="http://schemas.microsoft.com/office/excel/2006/main">
          <x14:cfRule type="iconSet" priority="76" id="{A5611354-9762-48A0-8ABB-67319085594E}">
            <x14:iconSet iconSet="3Triangles">
              <x14:cfvo type="percent">
                <xm:f>0</xm:f>
              </x14:cfvo>
              <x14:cfvo type="num">
                <xm:f>1.0000000000000001E-5</xm:f>
              </x14:cfvo>
              <x14:cfvo type="num">
                <xm:f>1.0000000000000001E-5</xm:f>
              </x14:cfvo>
            </x14:iconSet>
          </x14:cfRule>
          <xm:sqref>O14</xm:sqref>
        </x14:conditionalFormatting>
        <x14:conditionalFormatting xmlns:xm="http://schemas.microsoft.com/office/excel/2006/main">
          <x14:cfRule type="iconSet" priority="75" id="{AC23235D-A791-4C38-BABC-3C5018C38DA5}">
            <x14:iconSet iconSet="3Triangles">
              <x14:cfvo type="percent">
                <xm:f>0</xm:f>
              </x14:cfvo>
              <x14:cfvo type="num">
                <xm:f>1.0000000000000001E-5</xm:f>
              </x14:cfvo>
              <x14:cfvo type="num">
                <xm:f>1.0000000000000001E-5</xm:f>
              </x14:cfvo>
            </x14:iconSet>
          </x14:cfRule>
          <xm:sqref>P14</xm:sqref>
        </x14:conditionalFormatting>
        <x14:conditionalFormatting xmlns:xm="http://schemas.microsoft.com/office/excel/2006/main">
          <x14:cfRule type="iconSet" priority="74" id="{36E4119A-81D5-45AF-98F0-4A245B0BDC72}">
            <x14:iconSet iconSet="3Triangles">
              <x14:cfvo type="percent">
                <xm:f>0</xm:f>
              </x14:cfvo>
              <x14:cfvo type="num">
                <xm:f>1.0000000000000001E-5</xm:f>
              </x14:cfvo>
              <x14:cfvo type="num">
                <xm:f>1.0000000000000001E-5</xm:f>
              </x14:cfvo>
            </x14:iconSet>
          </x14:cfRule>
          <xm:sqref>O15</xm:sqref>
        </x14:conditionalFormatting>
        <x14:conditionalFormatting xmlns:xm="http://schemas.microsoft.com/office/excel/2006/main">
          <x14:cfRule type="iconSet" priority="73" id="{7F86E8B0-ECE0-4FE2-8E0A-553F1DED7BCB}">
            <x14:iconSet iconSet="3Triangles">
              <x14:cfvo type="percent">
                <xm:f>0</xm:f>
              </x14:cfvo>
              <x14:cfvo type="num">
                <xm:f>1.0000000000000001E-5</xm:f>
              </x14:cfvo>
              <x14:cfvo type="num">
                <xm:f>1.0000000000000001E-5</xm:f>
              </x14:cfvo>
            </x14:iconSet>
          </x14:cfRule>
          <xm:sqref>P15</xm:sqref>
        </x14:conditionalFormatting>
        <x14:conditionalFormatting xmlns:xm="http://schemas.microsoft.com/office/excel/2006/main">
          <x14:cfRule type="iconSet" priority="72" id="{EEC8D62F-B8B6-4948-B7FD-08376611CA8F}">
            <x14:iconSet iconSet="3Triangles">
              <x14:cfvo type="percent">
                <xm:f>0</xm:f>
              </x14:cfvo>
              <x14:cfvo type="num">
                <xm:f>1.0000000000000001E-5</xm:f>
              </x14:cfvo>
              <x14:cfvo type="num">
                <xm:f>1.0000000000000001E-5</xm:f>
              </x14:cfvo>
            </x14:iconSet>
          </x14:cfRule>
          <xm:sqref>O21</xm:sqref>
        </x14:conditionalFormatting>
        <x14:conditionalFormatting xmlns:xm="http://schemas.microsoft.com/office/excel/2006/main">
          <x14:cfRule type="iconSet" priority="71" id="{568DB83C-AFF9-4B23-8EA3-11169BFB2A35}">
            <x14:iconSet iconSet="3Triangles">
              <x14:cfvo type="percent">
                <xm:f>0</xm:f>
              </x14:cfvo>
              <x14:cfvo type="num">
                <xm:f>1.0000000000000001E-5</xm:f>
              </x14:cfvo>
              <x14:cfvo type="num">
                <xm:f>1.0000000000000001E-5</xm:f>
              </x14:cfvo>
            </x14:iconSet>
          </x14:cfRule>
          <xm:sqref>P21</xm:sqref>
        </x14:conditionalFormatting>
        <x14:conditionalFormatting xmlns:xm="http://schemas.microsoft.com/office/excel/2006/main">
          <x14:cfRule type="iconSet" priority="70" id="{CC38B6A8-8BA3-4B5E-84C4-58A6FD85C504}">
            <x14:iconSet iconSet="3Triangles">
              <x14:cfvo type="percent">
                <xm:f>0</xm:f>
              </x14:cfvo>
              <x14:cfvo type="num">
                <xm:f>1.0000000000000001E-5</xm:f>
              </x14:cfvo>
              <x14:cfvo type="num">
                <xm:f>1.0000000000000001E-5</xm:f>
              </x14:cfvo>
            </x14:iconSet>
          </x14:cfRule>
          <xm:sqref>O22</xm:sqref>
        </x14:conditionalFormatting>
        <x14:conditionalFormatting xmlns:xm="http://schemas.microsoft.com/office/excel/2006/main">
          <x14:cfRule type="iconSet" priority="69" id="{985CB2D2-525E-4071-8C41-C1D5CAD5F016}">
            <x14:iconSet iconSet="3Triangles">
              <x14:cfvo type="percent">
                <xm:f>0</xm:f>
              </x14:cfvo>
              <x14:cfvo type="num">
                <xm:f>1.0000000000000001E-5</xm:f>
              </x14:cfvo>
              <x14:cfvo type="num">
                <xm:f>1.0000000000000001E-5</xm:f>
              </x14:cfvo>
            </x14:iconSet>
          </x14:cfRule>
          <xm:sqref>P22</xm:sqref>
        </x14:conditionalFormatting>
        <x14:conditionalFormatting xmlns:xm="http://schemas.microsoft.com/office/excel/2006/main">
          <x14:cfRule type="iconSet" priority="68" id="{86321EC6-3239-41EE-BB12-628FBDFD55CD}">
            <x14:iconSet iconSet="3Triangles">
              <x14:cfvo type="percent">
                <xm:f>0</xm:f>
              </x14:cfvo>
              <x14:cfvo type="num">
                <xm:f>1.0000000000000001E-5</xm:f>
              </x14:cfvo>
              <x14:cfvo type="num">
                <xm:f>1.0000000000000001E-5</xm:f>
              </x14:cfvo>
            </x14:iconSet>
          </x14:cfRule>
          <xm:sqref>O23</xm:sqref>
        </x14:conditionalFormatting>
        <x14:conditionalFormatting xmlns:xm="http://schemas.microsoft.com/office/excel/2006/main">
          <x14:cfRule type="iconSet" priority="67" id="{102D9560-758B-48B6-93A1-E535B4CC1813}">
            <x14:iconSet iconSet="3Triangles">
              <x14:cfvo type="percent">
                <xm:f>0</xm:f>
              </x14:cfvo>
              <x14:cfvo type="num">
                <xm:f>1.0000000000000001E-5</xm:f>
              </x14:cfvo>
              <x14:cfvo type="num">
                <xm:f>1.0000000000000001E-5</xm:f>
              </x14:cfvo>
            </x14:iconSet>
          </x14:cfRule>
          <xm:sqref>P23</xm:sqref>
        </x14:conditionalFormatting>
        <x14:conditionalFormatting xmlns:xm="http://schemas.microsoft.com/office/excel/2006/main">
          <x14:cfRule type="iconSet" priority="66" id="{95B261F8-84BB-4B3F-9DAF-C49977DFBDD4}">
            <x14:iconSet iconSet="3Triangles">
              <x14:cfvo type="percent">
                <xm:f>0</xm:f>
              </x14:cfvo>
              <x14:cfvo type="num">
                <xm:f>1.0000000000000001E-5</xm:f>
              </x14:cfvo>
              <x14:cfvo type="num">
                <xm:f>1.0000000000000001E-5</xm:f>
              </x14:cfvo>
            </x14:iconSet>
          </x14:cfRule>
          <xm:sqref>O24</xm:sqref>
        </x14:conditionalFormatting>
        <x14:conditionalFormatting xmlns:xm="http://schemas.microsoft.com/office/excel/2006/main">
          <x14:cfRule type="iconSet" priority="65" id="{D52ECA34-FF95-4E1C-9F53-C4045C8BD5B9}">
            <x14:iconSet iconSet="3Triangles">
              <x14:cfvo type="percent">
                <xm:f>0</xm:f>
              </x14:cfvo>
              <x14:cfvo type="num">
                <xm:f>1.0000000000000001E-5</xm:f>
              </x14:cfvo>
              <x14:cfvo type="num">
                <xm:f>1.0000000000000001E-5</xm:f>
              </x14:cfvo>
            </x14:iconSet>
          </x14:cfRule>
          <xm:sqref>P24</xm:sqref>
        </x14:conditionalFormatting>
        <x14:conditionalFormatting xmlns:xm="http://schemas.microsoft.com/office/excel/2006/main">
          <x14:cfRule type="iconSet" priority="64" id="{329894BF-1554-45D7-BF3C-B9CF9389397A}">
            <x14:iconSet iconSet="3Triangles">
              <x14:cfvo type="percent">
                <xm:f>0</xm:f>
              </x14:cfvo>
              <x14:cfvo type="num">
                <xm:f>1.0000000000000001E-5</xm:f>
              </x14:cfvo>
              <x14:cfvo type="num">
                <xm:f>1.0000000000000001E-5</xm:f>
              </x14:cfvo>
            </x14:iconSet>
          </x14:cfRule>
          <xm:sqref>O25</xm:sqref>
        </x14:conditionalFormatting>
        <x14:conditionalFormatting xmlns:xm="http://schemas.microsoft.com/office/excel/2006/main">
          <x14:cfRule type="iconSet" priority="63" id="{17B3D4D0-1070-49EE-9564-09EE38518A06}">
            <x14:iconSet iconSet="3Triangles">
              <x14:cfvo type="percent">
                <xm:f>0</xm:f>
              </x14:cfvo>
              <x14:cfvo type="num">
                <xm:f>1.0000000000000001E-5</xm:f>
              </x14:cfvo>
              <x14:cfvo type="num">
                <xm:f>1.0000000000000001E-5</xm:f>
              </x14:cfvo>
            </x14:iconSet>
          </x14:cfRule>
          <xm:sqref>P25</xm:sqref>
        </x14:conditionalFormatting>
        <x14:conditionalFormatting xmlns:xm="http://schemas.microsoft.com/office/excel/2006/main">
          <x14:cfRule type="iconSet" priority="60" id="{B97AEDAA-AC24-4EF5-BEE9-0AF7895F775F}">
            <x14:iconSet iconSet="3Triangles">
              <x14:cfvo type="percent">
                <xm:f>0</xm:f>
              </x14:cfvo>
              <x14:cfvo type="num">
                <xm:f>1.0000000000000001E-5</xm:f>
              </x14:cfvo>
              <x14:cfvo type="num">
                <xm:f>1.0000000000000001E-5</xm:f>
              </x14:cfvo>
            </x14:iconSet>
          </x14:cfRule>
          <xm:sqref>Q6</xm:sqref>
        </x14:conditionalFormatting>
        <x14:conditionalFormatting xmlns:xm="http://schemas.microsoft.com/office/excel/2006/main">
          <x14:cfRule type="iconSet" priority="59" id="{91310FC3-D4FB-4780-A253-1E7E3684DFE8}">
            <x14:iconSet iconSet="3Triangles">
              <x14:cfvo type="percent">
                <xm:f>0</xm:f>
              </x14:cfvo>
              <x14:cfvo type="num">
                <xm:f>1.0000000000000001E-5</xm:f>
              </x14:cfvo>
              <x14:cfvo type="num">
                <xm:f>1.0000000000000001E-5</xm:f>
              </x14:cfvo>
            </x14:iconSet>
          </x14:cfRule>
          <xm:sqref>R6</xm:sqref>
        </x14:conditionalFormatting>
        <x14:conditionalFormatting xmlns:xm="http://schemas.microsoft.com/office/excel/2006/main">
          <x14:cfRule type="iconSet" priority="58" id="{BDB80B7A-2BF7-4EC4-B11D-F70B53D8F4ED}">
            <x14:iconSet iconSet="3Triangles">
              <x14:cfvo type="percent">
                <xm:f>0</xm:f>
              </x14:cfvo>
              <x14:cfvo type="num">
                <xm:f>1.0000000000000001E-5</xm:f>
              </x14:cfvo>
              <x14:cfvo type="num">
                <xm:f>1.0000000000000001E-5</xm:f>
              </x14:cfvo>
            </x14:iconSet>
          </x14:cfRule>
          <xm:sqref>Q7</xm:sqref>
        </x14:conditionalFormatting>
        <x14:conditionalFormatting xmlns:xm="http://schemas.microsoft.com/office/excel/2006/main">
          <x14:cfRule type="iconSet" priority="57" id="{B6E57B83-9ECC-4006-8E72-5A393CED1624}">
            <x14:iconSet iconSet="3Triangles">
              <x14:cfvo type="percent">
                <xm:f>0</xm:f>
              </x14:cfvo>
              <x14:cfvo type="num">
                <xm:f>1.0000000000000001E-5</xm:f>
              </x14:cfvo>
              <x14:cfvo type="num">
                <xm:f>1.0000000000000001E-5</xm:f>
              </x14:cfvo>
            </x14:iconSet>
          </x14:cfRule>
          <xm:sqref>R7</xm:sqref>
        </x14:conditionalFormatting>
        <x14:conditionalFormatting xmlns:xm="http://schemas.microsoft.com/office/excel/2006/main">
          <x14:cfRule type="iconSet" priority="56" id="{E94B026E-A2FD-4B8B-9F0E-524D059C39B3}">
            <x14:iconSet iconSet="3Triangles">
              <x14:cfvo type="percent">
                <xm:f>0</xm:f>
              </x14:cfvo>
              <x14:cfvo type="num">
                <xm:f>1.0000000000000001E-5</xm:f>
              </x14:cfvo>
              <x14:cfvo type="num">
                <xm:f>1.0000000000000001E-5</xm:f>
              </x14:cfvo>
            </x14:iconSet>
          </x14:cfRule>
          <xm:sqref>Q8</xm:sqref>
        </x14:conditionalFormatting>
        <x14:conditionalFormatting xmlns:xm="http://schemas.microsoft.com/office/excel/2006/main">
          <x14:cfRule type="iconSet" priority="55" id="{C50ACBD0-0329-4463-9389-BA5C37BFDEC2}">
            <x14:iconSet iconSet="3Triangles">
              <x14:cfvo type="percent">
                <xm:f>0</xm:f>
              </x14:cfvo>
              <x14:cfvo type="num">
                <xm:f>1.0000000000000001E-5</xm:f>
              </x14:cfvo>
              <x14:cfvo type="num">
                <xm:f>1.0000000000000001E-5</xm:f>
              </x14:cfvo>
            </x14:iconSet>
          </x14:cfRule>
          <xm:sqref>R8</xm:sqref>
        </x14:conditionalFormatting>
        <x14:conditionalFormatting xmlns:xm="http://schemas.microsoft.com/office/excel/2006/main">
          <x14:cfRule type="iconSet" priority="54" id="{2FB42ECF-CECB-48AD-824F-B388A913FADF}">
            <x14:iconSet iconSet="3Triangles">
              <x14:cfvo type="percent">
                <xm:f>0</xm:f>
              </x14:cfvo>
              <x14:cfvo type="num">
                <xm:f>1.0000000000000001E-5</xm:f>
              </x14:cfvo>
              <x14:cfvo type="num">
                <xm:f>1.0000000000000001E-5</xm:f>
              </x14:cfvo>
            </x14:iconSet>
          </x14:cfRule>
          <xm:sqref>Q9</xm:sqref>
        </x14:conditionalFormatting>
        <x14:conditionalFormatting xmlns:xm="http://schemas.microsoft.com/office/excel/2006/main">
          <x14:cfRule type="iconSet" priority="53" id="{C32AD32B-2125-4645-86D5-01BF4A46E278}">
            <x14:iconSet iconSet="3Triangles">
              <x14:cfvo type="percent">
                <xm:f>0</xm:f>
              </x14:cfvo>
              <x14:cfvo type="num">
                <xm:f>1.0000000000000001E-5</xm:f>
              </x14:cfvo>
              <x14:cfvo type="num">
                <xm:f>1.0000000000000001E-5</xm:f>
              </x14:cfvo>
            </x14:iconSet>
          </x14:cfRule>
          <xm:sqref>R9</xm:sqref>
        </x14:conditionalFormatting>
        <x14:conditionalFormatting xmlns:xm="http://schemas.microsoft.com/office/excel/2006/main">
          <x14:cfRule type="iconSet" priority="52" id="{4F632C96-8BE1-46CC-8B3E-D4E099384DAC}">
            <x14:iconSet iconSet="3Triangles">
              <x14:cfvo type="percent">
                <xm:f>0</xm:f>
              </x14:cfvo>
              <x14:cfvo type="num">
                <xm:f>1.0000000000000001E-5</xm:f>
              </x14:cfvo>
              <x14:cfvo type="num">
                <xm:f>1.0000000000000001E-5</xm:f>
              </x14:cfvo>
            </x14:iconSet>
          </x14:cfRule>
          <xm:sqref>Q10</xm:sqref>
        </x14:conditionalFormatting>
        <x14:conditionalFormatting xmlns:xm="http://schemas.microsoft.com/office/excel/2006/main">
          <x14:cfRule type="iconSet" priority="51" id="{EAA5F21C-DF7A-440C-90DD-78A063F0BE63}">
            <x14:iconSet iconSet="3Triangles">
              <x14:cfvo type="percent">
                <xm:f>0</xm:f>
              </x14:cfvo>
              <x14:cfvo type="num">
                <xm:f>1.0000000000000001E-5</xm:f>
              </x14:cfvo>
              <x14:cfvo type="num">
                <xm:f>1.0000000000000001E-5</xm:f>
              </x14:cfvo>
            </x14:iconSet>
          </x14:cfRule>
          <xm:sqref>R10</xm:sqref>
        </x14:conditionalFormatting>
        <x14:conditionalFormatting xmlns:xm="http://schemas.microsoft.com/office/excel/2006/main">
          <x14:cfRule type="iconSet" priority="50" id="{12AE7242-7345-4999-8308-E4F7C5C2F19E}">
            <x14:iconSet iconSet="3Triangles">
              <x14:cfvo type="percent">
                <xm:f>0</xm:f>
              </x14:cfvo>
              <x14:cfvo type="num">
                <xm:f>1.0000000000000001E-5</xm:f>
              </x14:cfvo>
              <x14:cfvo type="num">
                <xm:f>1.0000000000000001E-5</xm:f>
              </x14:cfvo>
            </x14:iconSet>
          </x14:cfRule>
          <xm:sqref>Q16</xm:sqref>
        </x14:conditionalFormatting>
        <x14:conditionalFormatting xmlns:xm="http://schemas.microsoft.com/office/excel/2006/main">
          <x14:cfRule type="iconSet" priority="49" id="{C06F3012-D5CE-4767-AB64-10156C872A37}">
            <x14:iconSet iconSet="3Triangles">
              <x14:cfvo type="percent">
                <xm:f>0</xm:f>
              </x14:cfvo>
              <x14:cfvo type="num">
                <xm:f>1.0000000000000001E-5</xm:f>
              </x14:cfvo>
              <x14:cfvo type="num">
                <xm:f>1.0000000000000001E-5</xm:f>
              </x14:cfvo>
            </x14:iconSet>
          </x14:cfRule>
          <xm:sqref>R16</xm:sqref>
        </x14:conditionalFormatting>
        <x14:conditionalFormatting xmlns:xm="http://schemas.microsoft.com/office/excel/2006/main">
          <x14:cfRule type="iconSet" priority="48" id="{F05F2426-5922-478B-84B8-EF3D7435D4BE}">
            <x14:iconSet iconSet="3Triangles">
              <x14:cfvo type="percent">
                <xm:f>0</xm:f>
              </x14:cfvo>
              <x14:cfvo type="num">
                <xm:f>1.0000000000000001E-5</xm:f>
              </x14:cfvo>
              <x14:cfvo type="num">
                <xm:f>1.0000000000000001E-5</xm:f>
              </x14:cfvo>
            </x14:iconSet>
          </x14:cfRule>
          <xm:sqref>Q17</xm:sqref>
        </x14:conditionalFormatting>
        <x14:conditionalFormatting xmlns:xm="http://schemas.microsoft.com/office/excel/2006/main">
          <x14:cfRule type="iconSet" priority="47" id="{DE00572A-72B2-4EEC-A96A-C9866BC658A8}">
            <x14:iconSet iconSet="3Triangles">
              <x14:cfvo type="percent">
                <xm:f>0</xm:f>
              </x14:cfvo>
              <x14:cfvo type="num">
                <xm:f>1.0000000000000001E-5</xm:f>
              </x14:cfvo>
              <x14:cfvo type="num">
                <xm:f>1.0000000000000001E-5</xm:f>
              </x14:cfvo>
            </x14:iconSet>
          </x14:cfRule>
          <xm:sqref>R17</xm:sqref>
        </x14:conditionalFormatting>
        <x14:conditionalFormatting xmlns:xm="http://schemas.microsoft.com/office/excel/2006/main">
          <x14:cfRule type="iconSet" priority="46" id="{4C028C17-E188-47DA-8830-1EFCBD228A36}">
            <x14:iconSet iconSet="3Triangles">
              <x14:cfvo type="percent">
                <xm:f>0</xm:f>
              </x14:cfvo>
              <x14:cfvo type="num">
                <xm:f>1.0000000000000001E-5</xm:f>
              </x14:cfvo>
              <x14:cfvo type="num">
                <xm:f>1.0000000000000001E-5</xm:f>
              </x14:cfvo>
            </x14:iconSet>
          </x14:cfRule>
          <xm:sqref>Q18</xm:sqref>
        </x14:conditionalFormatting>
        <x14:conditionalFormatting xmlns:xm="http://schemas.microsoft.com/office/excel/2006/main">
          <x14:cfRule type="iconSet" priority="45" id="{35232E52-0FE9-4E80-8FF0-7A11580441DA}">
            <x14:iconSet iconSet="3Triangles">
              <x14:cfvo type="percent">
                <xm:f>0</xm:f>
              </x14:cfvo>
              <x14:cfvo type="num">
                <xm:f>1.0000000000000001E-5</xm:f>
              </x14:cfvo>
              <x14:cfvo type="num">
                <xm:f>1.0000000000000001E-5</xm:f>
              </x14:cfvo>
            </x14:iconSet>
          </x14:cfRule>
          <xm:sqref>R18</xm:sqref>
        </x14:conditionalFormatting>
        <x14:conditionalFormatting xmlns:xm="http://schemas.microsoft.com/office/excel/2006/main">
          <x14:cfRule type="iconSet" priority="44" id="{FF7F8375-F637-45BA-9D88-483362D91580}">
            <x14:iconSet iconSet="3Triangles">
              <x14:cfvo type="percent">
                <xm:f>0</xm:f>
              </x14:cfvo>
              <x14:cfvo type="num">
                <xm:f>1.0000000000000001E-5</xm:f>
              </x14:cfvo>
              <x14:cfvo type="num">
                <xm:f>1.0000000000000001E-5</xm:f>
              </x14:cfvo>
            </x14:iconSet>
          </x14:cfRule>
          <xm:sqref>Q19</xm:sqref>
        </x14:conditionalFormatting>
        <x14:conditionalFormatting xmlns:xm="http://schemas.microsoft.com/office/excel/2006/main">
          <x14:cfRule type="iconSet" priority="43" id="{0AC97737-715D-40ED-A52C-EB4D7E54EF58}">
            <x14:iconSet iconSet="3Triangles">
              <x14:cfvo type="percent">
                <xm:f>0</xm:f>
              </x14:cfvo>
              <x14:cfvo type="num">
                <xm:f>1.0000000000000001E-5</xm:f>
              </x14:cfvo>
              <x14:cfvo type="num">
                <xm:f>1.0000000000000001E-5</xm:f>
              </x14:cfvo>
            </x14:iconSet>
          </x14:cfRule>
          <xm:sqref>R19</xm:sqref>
        </x14:conditionalFormatting>
        <x14:conditionalFormatting xmlns:xm="http://schemas.microsoft.com/office/excel/2006/main">
          <x14:cfRule type="iconSet" priority="42" id="{D6F5855F-CCD4-423C-8187-98AF728E5C02}">
            <x14:iconSet iconSet="3Triangles">
              <x14:cfvo type="percent">
                <xm:f>0</xm:f>
              </x14:cfvo>
              <x14:cfvo type="num">
                <xm:f>1.0000000000000001E-5</xm:f>
              </x14:cfvo>
              <x14:cfvo type="num">
                <xm:f>1.0000000000000001E-5</xm:f>
              </x14:cfvo>
            </x14:iconSet>
          </x14:cfRule>
          <xm:sqref>Q20</xm:sqref>
        </x14:conditionalFormatting>
        <x14:conditionalFormatting xmlns:xm="http://schemas.microsoft.com/office/excel/2006/main">
          <x14:cfRule type="iconSet" priority="41" id="{79500DF5-4E8A-4C71-9207-54351B84F430}">
            <x14:iconSet iconSet="3Triangles">
              <x14:cfvo type="percent">
                <xm:f>0</xm:f>
              </x14:cfvo>
              <x14:cfvo type="num">
                <xm:f>1.0000000000000001E-5</xm:f>
              </x14:cfvo>
              <x14:cfvo type="num">
                <xm:f>1.0000000000000001E-5</xm:f>
              </x14:cfvo>
            </x14:iconSet>
          </x14:cfRule>
          <xm:sqref>R20</xm:sqref>
        </x14:conditionalFormatting>
        <x14:conditionalFormatting xmlns:xm="http://schemas.microsoft.com/office/excel/2006/main">
          <x14:cfRule type="iconSet" priority="40" id="{B0FB8D4B-4A70-482F-B481-20A0853C7E98}">
            <x14:iconSet iconSet="3Triangles">
              <x14:cfvo type="percent">
                <xm:f>0</xm:f>
              </x14:cfvo>
              <x14:cfvo type="num">
                <xm:f>1.0000000000000001E-5</xm:f>
              </x14:cfvo>
              <x14:cfvo type="num">
                <xm:f>1.0000000000000001E-5</xm:f>
              </x14:cfvo>
            </x14:iconSet>
          </x14:cfRule>
          <xm:sqref>Q11</xm:sqref>
        </x14:conditionalFormatting>
        <x14:conditionalFormatting xmlns:xm="http://schemas.microsoft.com/office/excel/2006/main">
          <x14:cfRule type="iconSet" priority="39" id="{768479DB-727F-464C-AB86-534BC2D16B7B}">
            <x14:iconSet iconSet="3Triangles">
              <x14:cfvo type="percent">
                <xm:f>0</xm:f>
              </x14:cfvo>
              <x14:cfvo type="num">
                <xm:f>1.0000000000000001E-5</xm:f>
              </x14:cfvo>
              <x14:cfvo type="num">
                <xm:f>1.0000000000000001E-5</xm:f>
              </x14:cfvo>
            </x14:iconSet>
          </x14:cfRule>
          <xm:sqref>R11</xm:sqref>
        </x14:conditionalFormatting>
        <x14:conditionalFormatting xmlns:xm="http://schemas.microsoft.com/office/excel/2006/main">
          <x14:cfRule type="iconSet" priority="38" id="{406B648F-18AA-4384-9DF3-7C90B5419159}">
            <x14:iconSet iconSet="3Triangles">
              <x14:cfvo type="percent">
                <xm:f>0</xm:f>
              </x14:cfvo>
              <x14:cfvo type="num">
                <xm:f>1.0000000000000001E-5</xm:f>
              </x14:cfvo>
              <x14:cfvo type="num">
                <xm:f>1.0000000000000001E-5</xm:f>
              </x14:cfvo>
            </x14:iconSet>
          </x14:cfRule>
          <xm:sqref>Q12</xm:sqref>
        </x14:conditionalFormatting>
        <x14:conditionalFormatting xmlns:xm="http://schemas.microsoft.com/office/excel/2006/main">
          <x14:cfRule type="iconSet" priority="37" id="{19F7F717-B0C0-4E6E-94B2-D8CE79686046}">
            <x14:iconSet iconSet="3Triangles">
              <x14:cfvo type="percent">
                <xm:f>0</xm:f>
              </x14:cfvo>
              <x14:cfvo type="num">
                <xm:f>1.0000000000000001E-5</xm:f>
              </x14:cfvo>
              <x14:cfvo type="num">
                <xm:f>1.0000000000000001E-5</xm:f>
              </x14:cfvo>
            </x14:iconSet>
          </x14:cfRule>
          <xm:sqref>R12</xm:sqref>
        </x14:conditionalFormatting>
        <x14:conditionalFormatting xmlns:xm="http://schemas.microsoft.com/office/excel/2006/main">
          <x14:cfRule type="iconSet" priority="36" id="{CBA38850-1735-4D8A-A5C8-AFBD02A7C756}">
            <x14:iconSet iconSet="3Triangles">
              <x14:cfvo type="percent">
                <xm:f>0</xm:f>
              </x14:cfvo>
              <x14:cfvo type="num">
                <xm:f>1.0000000000000001E-5</xm:f>
              </x14:cfvo>
              <x14:cfvo type="num">
                <xm:f>1.0000000000000001E-5</xm:f>
              </x14:cfvo>
            </x14:iconSet>
          </x14:cfRule>
          <xm:sqref>Q13</xm:sqref>
        </x14:conditionalFormatting>
        <x14:conditionalFormatting xmlns:xm="http://schemas.microsoft.com/office/excel/2006/main">
          <x14:cfRule type="iconSet" priority="35" id="{F2E1B1F2-547A-4EEA-A279-DD8E12E7C6F7}">
            <x14:iconSet iconSet="3Triangles">
              <x14:cfvo type="percent">
                <xm:f>0</xm:f>
              </x14:cfvo>
              <x14:cfvo type="num">
                <xm:f>1.0000000000000001E-5</xm:f>
              </x14:cfvo>
              <x14:cfvo type="num">
                <xm:f>1.0000000000000001E-5</xm:f>
              </x14:cfvo>
            </x14:iconSet>
          </x14:cfRule>
          <xm:sqref>R13</xm:sqref>
        </x14:conditionalFormatting>
        <x14:conditionalFormatting xmlns:xm="http://schemas.microsoft.com/office/excel/2006/main">
          <x14:cfRule type="iconSet" priority="34" id="{A75D613A-30C9-426D-B891-47366111E129}">
            <x14:iconSet iconSet="3Triangles">
              <x14:cfvo type="percent">
                <xm:f>0</xm:f>
              </x14:cfvo>
              <x14:cfvo type="num">
                <xm:f>1.0000000000000001E-5</xm:f>
              </x14:cfvo>
              <x14:cfvo type="num">
                <xm:f>1.0000000000000001E-5</xm:f>
              </x14:cfvo>
            </x14:iconSet>
          </x14:cfRule>
          <xm:sqref>Q14</xm:sqref>
        </x14:conditionalFormatting>
        <x14:conditionalFormatting xmlns:xm="http://schemas.microsoft.com/office/excel/2006/main">
          <x14:cfRule type="iconSet" priority="33" id="{16C98072-63E7-400D-80C9-34C29C4D43A7}">
            <x14:iconSet iconSet="3Triangles">
              <x14:cfvo type="percent">
                <xm:f>0</xm:f>
              </x14:cfvo>
              <x14:cfvo type="num">
                <xm:f>1.0000000000000001E-5</xm:f>
              </x14:cfvo>
              <x14:cfvo type="num">
                <xm:f>1.0000000000000001E-5</xm:f>
              </x14:cfvo>
            </x14:iconSet>
          </x14:cfRule>
          <xm:sqref>R14</xm:sqref>
        </x14:conditionalFormatting>
        <x14:conditionalFormatting xmlns:xm="http://schemas.microsoft.com/office/excel/2006/main">
          <x14:cfRule type="iconSet" priority="32" id="{F76B73F0-9AB6-4A83-ABFD-ED2B8B0D20A2}">
            <x14:iconSet iconSet="3Triangles">
              <x14:cfvo type="percent">
                <xm:f>0</xm:f>
              </x14:cfvo>
              <x14:cfvo type="num">
                <xm:f>1.0000000000000001E-5</xm:f>
              </x14:cfvo>
              <x14:cfvo type="num">
                <xm:f>1.0000000000000001E-5</xm:f>
              </x14:cfvo>
            </x14:iconSet>
          </x14:cfRule>
          <xm:sqref>Q15</xm:sqref>
        </x14:conditionalFormatting>
        <x14:conditionalFormatting xmlns:xm="http://schemas.microsoft.com/office/excel/2006/main">
          <x14:cfRule type="iconSet" priority="31" id="{253278C6-4B9B-482E-88AA-31AFB605492C}">
            <x14:iconSet iconSet="3Triangles">
              <x14:cfvo type="percent">
                <xm:f>0</xm:f>
              </x14:cfvo>
              <x14:cfvo type="num">
                <xm:f>1.0000000000000001E-5</xm:f>
              </x14:cfvo>
              <x14:cfvo type="num">
                <xm:f>1.0000000000000001E-5</xm:f>
              </x14:cfvo>
            </x14:iconSet>
          </x14:cfRule>
          <xm:sqref>R15</xm:sqref>
        </x14:conditionalFormatting>
        <x14:conditionalFormatting xmlns:xm="http://schemas.microsoft.com/office/excel/2006/main">
          <x14:cfRule type="iconSet" priority="30" id="{78F36434-8BDF-45AE-A990-FFBA90CB4CFF}">
            <x14:iconSet iconSet="3Triangles">
              <x14:cfvo type="percent">
                <xm:f>0</xm:f>
              </x14:cfvo>
              <x14:cfvo type="num">
                <xm:f>1.0000000000000001E-5</xm:f>
              </x14:cfvo>
              <x14:cfvo type="num">
                <xm:f>1.0000000000000001E-5</xm:f>
              </x14:cfvo>
            </x14:iconSet>
          </x14:cfRule>
          <xm:sqref>Q21</xm:sqref>
        </x14:conditionalFormatting>
        <x14:conditionalFormatting xmlns:xm="http://schemas.microsoft.com/office/excel/2006/main">
          <x14:cfRule type="iconSet" priority="29" id="{2FFA1A83-BFED-4469-8DFD-3129E9D237AE}">
            <x14:iconSet iconSet="3Triangles">
              <x14:cfvo type="percent">
                <xm:f>0</xm:f>
              </x14:cfvo>
              <x14:cfvo type="num">
                <xm:f>1.0000000000000001E-5</xm:f>
              </x14:cfvo>
              <x14:cfvo type="num">
                <xm:f>1.0000000000000001E-5</xm:f>
              </x14:cfvo>
            </x14:iconSet>
          </x14:cfRule>
          <xm:sqref>R21</xm:sqref>
        </x14:conditionalFormatting>
        <x14:conditionalFormatting xmlns:xm="http://schemas.microsoft.com/office/excel/2006/main">
          <x14:cfRule type="iconSet" priority="28" id="{84D5CA2B-1AE9-4246-93A9-A8430C4802B5}">
            <x14:iconSet iconSet="3Triangles">
              <x14:cfvo type="percent">
                <xm:f>0</xm:f>
              </x14:cfvo>
              <x14:cfvo type="num">
                <xm:f>1.0000000000000001E-5</xm:f>
              </x14:cfvo>
              <x14:cfvo type="num">
                <xm:f>1.0000000000000001E-5</xm:f>
              </x14:cfvo>
            </x14:iconSet>
          </x14:cfRule>
          <xm:sqref>Q22</xm:sqref>
        </x14:conditionalFormatting>
        <x14:conditionalFormatting xmlns:xm="http://schemas.microsoft.com/office/excel/2006/main">
          <x14:cfRule type="iconSet" priority="27" id="{D5E485C5-0397-4FC7-838B-2F0851D025A2}">
            <x14:iconSet iconSet="3Triangles">
              <x14:cfvo type="percent">
                <xm:f>0</xm:f>
              </x14:cfvo>
              <x14:cfvo type="num">
                <xm:f>1.0000000000000001E-5</xm:f>
              </x14:cfvo>
              <x14:cfvo type="num">
                <xm:f>1.0000000000000001E-5</xm:f>
              </x14:cfvo>
            </x14:iconSet>
          </x14:cfRule>
          <xm:sqref>R22</xm:sqref>
        </x14:conditionalFormatting>
        <x14:conditionalFormatting xmlns:xm="http://schemas.microsoft.com/office/excel/2006/main">
          <x14:cfRule type="iconSet" priority="26" id="{DA5857F0-CA30-4D20-93DD-FFA85DA3F820}">
            <x14:iconSet iconSet="3Triangles">
              <x14:cfvo type="percent">
                <xm:f>0</xm:f>
              </x14:cfvo>
              <x14:cfvo type="num">
                <xm:f>1.0000000000000001E-5</xm:f>
              </x14:cfvo>
              <x14:cfvo type="num">
                <xm:f>1.0000000000000001E-5</xm:f>
              </x14:cfvo>
            </x14:iconSet>
          </x14:cfRule>
          <xm:sqref>Q23</xm:sqref>
        </x14:conditionalFormatting>
        <x14:conditionalFormatting xmlns:xm="http://schemas.microsoft.com/office/excel/2006/main">
          <x14:cfRule type="iconSet" priority="25" id="{614EBFED-799A-46FC-AFE5-9560FD28526A}">
            <x14:iconSet iconSet="3Triangles">
              <x14:cfvo type="percent">
                <xm:f>0</xm:f>
              </x14:cfvo>
              <x14:cfvo type="num">
                <xm:f>1.0000000000000001E-5</xm:f>
              </x14:cfvo>
              <x14:cfvo type="num">
                <xm:f>1.0000000000000001E-5</xm:f>
              </x14:cfvo>
            </x14:iconSet>
          </x14:cfRule>
          <xm:sqref>R23</xm:sqref>
        </x14:conditionalFormatting>
        <x14:conditionalFormatting xmlns:xm="http://schemas.microsoft.com/office/excel/2006/main">
          <x14:cfRule type="iconSet" priority="24" id="{1FB9CFBF-502D-4570-9232-E0945F98553F}">
            <x14:iconSet iconSet="3Triangles">
              <x14:cfvo type="percent">
                <xm:f>0</xm:f>
              </x14:cfvo>
              <x14:cfvo type="num">
                <xm:f>1.0000000000000001E-5</xm:f>
              </x14:cfvo>
              <x14:cfvo type="num">
                <xm:f>1.0000000000000001E-5</xm:f>
              </x14:cfvo>
            </x14:iconSet>
          </x14:cfRule>
          <xm:sqref>Q24</xm:sqref>
        </x14:conditionalFormatting>
        <x14:conditionalFormatting xmlns:xm="http://schemas.microsoft.com/office/excel/2006/main">
          <x14:cfRule type="iconSet" priority="23" id="{C44558E6-B779-415C-AB35-AA49F001DB9A}">
            <x14:iconSet iconSet="3Triangles">
              <x14:cfvo type="percent">
                <xm:f>0</xm:f>
              </x14:cfvo>
              <x14:cfvo type="num">
                <xm:f>1.0000000000000001E-5</xm:f>
              </x14:cfvo>
              <x14:cfvo type="num">
                <xm:f>1.0000000000000001E-5</xm:f>
              </x14:cfvo>
            </x14:iconSet>
          </x14:cfRule>
          <xm:sqref>R24</xm:sqref>
        </x14:conditionalFormatting>
        <x14:conditionalFormatting xmlns:xm="http://schemas.microsoft.com/office/excel/2006/main">
          <x14:cfRule type="iconSet" priority="22" id="{FA6917E4-9F05-4FF9-A556-D6FC0BC5D6C4}">
            <x14:iconSet iconSet="3Triangles">
              <x14:cfvo type="percent">
                <xm:f>0</xm:f>
              </x14:cfvo>
              <x14:cfvo type="num">
                <xm:f>1.0000000000000001E-5</xm:f>
              </x14:cfvo>
              <x14:cfvo type="num">
                <xm:f>1.0000000000000001E-5</xm:f>
              </x14:cfvo>
            </x14:iconSet>
          </x14:cfRule>
          <xm:sqref>Q25</xm:sqref>
        </x14:conditionalFormatting>
        <x14:conditionalFormatting xmlns:xm="http://schemas.microsoft.com/office/excel/2006/main">
          <x14:cfRule type="iconSet" priority="21" id="{336ED295-A5F3-4944-AE04-540C5871AD6F}">
            <x14:iconSet iconSet="3Triangles">
              <x14:cfvo type="percent">
                <xm:f>0</xm:f>
              </x14:cfvo>
              <x14:cfvo type="num">
                <xm:f>1.0000000000000001E-5</xm:f>
              </x14:cfvo>
              <x14:cfvo type="num">
                <xm:f>1.0000000000000001E-5</xm:f>
              </x14:cfvo>
            </x14:iconSet>
          </x14:cfRule>
          <xm:sqref>R25</xm:sqref>
        </x14:conditionalFormatting>
        <x14:conditionalFormatting xmlns:xm="http://schemas.microsoft.com/office/excel/2006/main">
          <x14:cfRule type="iconSet" priority="206" id="{350A97DC-DE04-4278-98A0-21BA7C7C7248}">
            <x14:iconSet iconSet="3Triangles">
              <x14:cfvo type="percent">
                <xm:f>0</xm:f>
              </x14:cfvo>
              <x14:cfvo type="num">
                <xm:f>1.0000000000000001E-5</xm:f>
              </x14:cfvo>
              <x14:cfvo type="num">
                <xm:f>1.0000000000000001E-5</xm:f>
              </x14:cfvo>
            </x14:iconSet>
          </x14:cfRule>
          <xm:sqref>O26:O31</xm:sqref>
        </x14:conditionalFormatting>
        <x14:conditionalFormatting xmlns:xm="http://schemas.microsoft.com/office/excel/2006/main">
          <x14:cfRule type="iconSet" priority="207" id="{D156044D-F5DD-4C75-BFB3-88B0495C8134}">
            <x14:iconSet iconSet="3Triangles">
              <x14:cfvo type="percent">
                <xm:f>0</xm:f>
              </x14:cfvo>
              <x14:cfvo type="num">
                <xm:f>1.0000000000000001E-5</xm:f>
              </x14:cfvo>
              <x14:cfvo type="num">
                <xm:f>1.0000000000000001E-5</xm:f>
              </x14:cfvo>
            </x14:iconSet>
          </x14:cfRule>
          <xm:sqref>P26:P31</xm:sqref>
        </x14:conditionalFormatting>
        <x14:conditionalFormatting xmlns:xm="http://schemas.microsoft.com/office/excel/2006/main">
          <x14:cfRule type="iconSet" priority="208" id="{D17B48A9-DAFB-496B-87F4-83DD8C67AA57}">
            <x14:iconSet iconSet="3Triangles">
              <x14:cfvo type="percent">
                <xm:f>0</xm:f>
              </x14:cfvo>
              <x14:cfvo type="num">
                <xm:f>1.0000000000000001E-5</xm:f>
              </x14:cfvo>
              <x14:cfvo type="num">
                <xm:f>1.0000000000000001E-5</xm:f>
              </x14:cfvo>
            </x14:iconSet>
          </x14:cfRule>
          <xm:sqref>Q26:Q31</xm:sqref>
        </x14:conditionalFormatting>
        <x14:conditionalFormatting xmlns:xm="http://schemas.microsoft.com/office/excel/2006/main">
          <x14:cfRule type="iconSet" priority="209" id="{D919A127-B90B-437E-98A0-F5E31FCA164C}">
            <x14:iconSet iconSet="3Triangles">
              <x14:cfvo type="percent">
                <xm:f>0</xm:f>
              </x14:cfvo>
              <x14:cfvo type="num">
                <xm:f>1.0000000000000001E-5</xm:f>
              </x14:cfvo>
              <x14:cfvo type="num">
                <xm:f>1.0000000000000001E-5</xm:f>
              </x14:cfvo>
            </x14:iconSet>
          </x14:cfRule>
          <xm:sqref>R26:R31</xm:sqref>
        </x14:conditionalFormatting>
        <x14:conditionalFormatting xmlns:xm="http://schemas.microsoft.com/office/excel/2006/main">
          <x14:cfRule type="iconSet" priority="20" id="{CCB7458F-28C7-4428-AC0E-20DE17AA0B16}">
            <x14:iconSet iconSet="3Triangles">
              <x14:cfvo type="percent">
                <xm:f>0</xm:f>
              </x14:cfvo>
              <x14:cfvo type="num">
                <xm:f>1.0000000000000001E-5</xm:f>
              </x14:cfvo>
              <x14:cfvo type="num">
                <xm:f>1.0000000000000001E-5</xm:f>
              </x14:cfvo>
            </x14:iconSet>
          </x14:cfRule>
          <xm:sqref>O35</xm:sqref>
        </x14:conditionalFormatting>
        <x14:conditionalFormatting xmlns:xm="http://schemas.microsoft.com/office/excel/2006/main">
          <x14:cfRule type="iconSet" priority="19" id="{C96E0E13-8117-4076-B1E5-11D026A1AB99}">
            <x14:iconSet iconSet="3Triangles">
              <x14:cfvo type="percent">
                <xm:f>0</xm:f>
              </x14:cfvo>
              <x14:cfvo type="num">
                <xm:f>1.0000000000000001E-5</xm:f>
              </x14:cfvo>
              <x14:cfvo type="num">
                <xm:f>1.0000000000000001E-5</xm:f>
              </x14:cfvo>
            </x14:iconSet>
          </x14:cfRule>
          <xm:sqref>P35</xm:sqref>
        </x14:conditionalFormatting>
        <x14:conditionalFormatting xmlns:xm="http://schemas.microsoft.com/office/excel/2006/main">
          <x14:cfRule type="iconSet" priority="18" id="{1541501F-41CD-4D06-B997-48F1CCDB7760}">
            <x14:iconSet iconSet="3Triangles">
              <x14:cfvo type="percent">
                <xm:f>0</xm:f>
              </x14:cfvo>
              <x14:cfvo type="num">
                <xm:f>1.0000000000000001E-5</xm:f>
              </x14:cfvo>
              <x14:cfvo type="num">
                <xm:f>1.0000000000000001E-5</xm:f>
              </x14:cfvo>
            </x14:iconSet>
          </x14:cfRule>
          <xm:sqref>O36</xm:sqref>
        </x14:conditionalFormatting>
        <x14:conditionalFormatting xmlns:xm="http://schemas.microsoft.com/office/excel/2006/main">
          <x14:cfRule type="iconSet" priority="17" id="{18B61259-56EC-4AA1-BA24-18A7CCAA9752}">
            <x14:iconSet iconSet="3Triangles">
              <x14:cfvo type="percent">
                <xm:f>0</xm:f>
              </x14:cfvo>
              <x14:cfvo type="num">
                <xm:f>1.0000000000000001E-5</xm:f>
              </x14:cfvo>
              <x14:cfvo type="num">
                <xm:f>1.0000000000000001E-5</xm:f>
              </x14:cfvo>
            </x14:iconSet>
          </x14:cfRule>
          <xm:sqref>P36</xm:sqref>
        </x14:conditionalFormatting>
        <x14:conditionalFormatting xmlns:xm="http://schemas.microsoft.com/office/excel/2006/main">
          <x14:cfRule type="iconSet" priority="16" id="{F60DC272-8463-40BA-ABEF-A30EB1C08CC4}">
            <x14:iconSet iconSet="3Triangles">
              <x14:cfvo type="percent">
                <xm:f>0</xm:f>
              </x14:cfvo>
              <x14:cfvo type="num">
                <xm:f>1.0000000000000001E-5</xm:f>
              </x14:cfvo>
              <x14:cfvo type="num">
                <xm:f>1.0000000000000001E-5</xm:f>
              </x14:cfvo>
            </x14:iconSet>
          </x14:cfRule>
          <xm:sqref>O37</xm:sqref>
        </x14:conditionalFormatting>
        <x14:conditionalFormatting xmlns:xm="http://schemas.microsoft.com/office/excel/2006/main">
          <x14:cfRule type="iconSet" priority="15" id="{358DD1C9-152A-4E7C-8EAC-EDEF0036048A}">
            <x14:iconSet iconSet="3Triangles">
              <x14:cfvo type="percent">
                <xm:f>0</xm:f>
              </x14:cfvo>
              <x14:cfvo type="num">
                <xm:f>1.0000000000000001E-5</xm:f>
              </x14:cfvo>
              <x14:cfvo type="num">
                <xm:f>1.0000000000000001E-5</xm:f>
              </x14:cfvo>
            </x14:iconSet>
          </x14:cfRule>
          <xm:sqref>P37</xm:sqref>
        </x14:conditionalFormatting>
        <x14:conditionalFormatting xmlns:xm="http://schemas.microsoft.com/office/excel/2006/main">
          <x14:cfRule type="iconSet" priority="14" id="{061D11C5-F3AA-465E-8B50-032C0E8A86FB}">
            <x14:iconSet iconSet="3Triangles">
              <x14:cfvo type="percent">
                <xm:f>0</xm:f>
              </x14:cfvo>
              <x14:cfvo type="num">
                <xm:f>1.0000000000000001E-5</xm:f>
              </x14:cfvo>
              <x14:cfvo type="num">
                <xm:f>1.0000000000000001E-5</xm:f>
              </x14:cfvo>
            </x14:iconSet>
          </x14:cfRule>
          <xm:sqref>O38</xm:sqref>
        </x14:conditionalFormatting>
        <x14:conditionalFormatting xmlns:xm="http://schemas.microsoft.com/office/excel/2006/main">
          <x14:cfRule type="iconSet" priority="13" id="{8CB3763D-F558-4B2D-8F37-C4AB83A72467}">
            <x14:iconSet iconSet="3Triangles">
              <x14:cfvo type="percent">
                <xm:f>0</xm:f>
              </x14:cfvo>
              <x14:cfvo type="num">
                <xm:f>1.0000000000000001E-5</xm:f>
              </x14:cfvo>
              <x14:cfvo type="num">
                <xm:f>1.0000000000000001E-5</xm:f>
              </x14:cfvo>
            </x14:iconSet>
          </x14:cfRule>
          <xm:sqref>P38</xm:sqref>
        </x14:conditionalFormatting>
        <x14:conditionalFormatting xmlns:xm="http://schemas.microsoft.com/office/excel/2006/main">
          <x14:cfRule type="iconSet" priority="12" id="{061E53A8-4A00-48A9-B208-E6517EB03DFB}">
            <x14:iconSet iconSet="3Triangles">
              <x14:cfvo type="percent">
                <xm:f>0</xm:f>
              </x14:cfvo>
              <x14:cfvo type="num">
                <xm:f>1.0000000000000001E-5</xm:f>
              </x14:cfvo>
              <x14:cfvo type="num">
                <xm:f>1.0000000000000001E-5</xm:f>
              </x14:cfvo>
            </x14:iconSet>
          </x14:cfRule>
          <xm:sqref>O39</xm:sqref>
        </x14:conditionalFormatting>
        <x14:conditionalFormatting xmlns:xm="http://schemas.microsoft.com/office/excel/2006/main">
          <x14:cfRule type="iconSet" priority="11" id="{747E3883-09E9-4D53-90CF-FDA8FB3A26C2}">
            <x14:iconSet iconSet="3Triangles">
              <x14:cfvo type="percent">
                <xm:f>0</xm:f>
              </x14:cfvo>
              <x14:cfvo type="num">
                <xm:f>1.0000000000000001E-5</xm:f>
              </x14:cfvo>
              <x14:cfvo type="num">
                <xm:f>1.0000000000000001E-5</xm:f>
              </x14:cfvo>
            </x14:iconSet>
          </x14:cfRule>
          <xm:sqref>P39</xm:sqref>
        </x14:conditionalFormatting>
        <x14:conditionalFormatting xmlns:xm="http://schemas.microsoft.com/office/excel/2006/main">
          <x14:cfRule type="iconSet" priority="10" id="{8DA6E88E-BFD6-4EDF-9FF6-328CC9BA5708}">
            <x14:iconSet iconSet="3Triangles">
              <x14:cfvo type="percent">
                <xm:f>0</xm:f>
              </x14:cfvo>
              <x14:cfvo type="num">
                <xm:f>1.0000000000000001E-5</xm:f>
              </x14:cfvo>
              <x14:cfvo type="num">
                <xm:f>1.0000000000000001E-5</xm:f>
              </x14:cfvo>
            </x14:iconSet>
          </x14:cfRule>
          <xm:sqref>Q35</xm:sqref>
        </x14:conditionalFormatting>
        <x14:conditionalFormatting xmlns:xm="http://schemas.microsoft.com/office/excel/2006/main">
          <x14:cfRule type="iconSet" priority="9" id="{88D74ED3-8A61-4A7A-9377-1B05AC6D5F10}">
            <x14:iconSet iconSet="3Triangles">
              <x14:cfvo type="percent">
                <xm:f>0</xm:f>
              </x14:cfvo>
              <x14:cfvo type="num">
                <xm:f>1.0000000000000001E-5</xm:f>
              </x14:cfvo>
              <x14:cfvo type="num">
                <xm:f>1.0000000000000001E-5</xm:f>
              </x14:cfvo>
            </x14:iconSet>
          </x14:cfRule>
          <xm:sqref>R35</xm:sqref>
        </x14:conditionalFormatting>
        <x14:conditionalFormatting xmlns:xm="http://schemas.microsoft.com/office/excel/2006/main">
          <x14:cfRule type="iconSet" priority="8" id="{517DF8F0-205E-4A4F-9636-26864EA475EF}">
            <x14:iconSet iconSet="3Triangles">
              <x14:cfvo type="percent">
                <xm:f>0</xm:f>
              </x14:cfvo>
              <x14:cfvo type="num">
                <xm:f>1.0000000000000001E-5</xm:f>
              </x14:cfvo>
              <x14:cfvo type="num">
                <xm:f>1.0000000000000001E-5</xm:f>
              </x14:cfvo>
            </x14:iconSet>
          </x14:cfRule>
          <xm:sqref>Q36</xm:sqref>
        </x14:conditionalFormatting>
        <x14:conditionalFormatting xmlns:xm="http://schemas.microsoft.com/office/excel/2006/main">
          <x14:cfRule type="iconSet" priority="7" id="{00F2D020-8132-403B-BE39-5420C4F4C39B}">
            <x14:iconSet iconSet="3Triangles">
              <x14:cfvo type="percent">
                <xm:f>0</xm:f>
              </x14:cfvo>
              <x14:cfvo type="num">
                <xm:f>1.0000000000000001E-5</xm:f>
              </x14:cfvo>
              <x14:cfvo type="num">
                <xm:f>1.0000000000000001E-5</xm:f>
              </x14:cfvo>
            </x14:iconSet>
          </x14:cfRule>
          <xm:sqref>R36</xm:sqref>
        </x14:conditionalFormatting>
        <x14:conditionalFormatting xmlns:xm="http://schemas.microsoft.com/office/excel/2006/main">
          <x14:cfRule type="iconSet" priority="6" id="{E333D2C8-FFBB-4E40-BEB3-351D788F3CDD}">
            <x14:iconSet iconSet="3Triangles">
              <x14:cfvo type="percent">
                <xm:f>0</xm:f>
              </x14:cfvo>
              <x14:cfvo type="num">
                <xm:f>1.0000000000000001E-5</xm:f>
              </x14:cfvo>
              <x14:cfvo type="num">
                <xm:f>1.0000000000000001E-5</xm:f>
              </x14:cfvo>
            </x14:iconSet>
          </x14:cfRule>
          <xm:sqref>Q37</xm:sqref>
        </x14:conditionalFormatting>
        <x14:conditionalFormatting xmlns:xm="http://schemas.microsoft.com/office/excel/2006/main">
          <x14:cfRule type="iconSet" priority="5" id="{65037F28-7EA3-4A93-8112-0AC39E74CD4E}">
            <x14:iconSet iconSet="3Triangles">
              <x14:cfvo type="percent">
                <xm:f>0</xm:f>
              </x14:cfvo>
              <x14:cfvo type="num">
                <xm:f>1.0000000000000001E-5</xm:f>
              </x14:cfvo>
              <x14:cfvo type="num">
                <xm:f>1.0000000000000001E-5</xm:f>
              </x14:cfvo>
            </x14:iconSet>
          </x14:cfRule>
          <xm:sqref>R37</xm:sqref>
        </x14:conditionalFormatting>
        <x14:conditionalFormatting xmlns:xm="http://schemas.microsoft.com/office/excel/2006/main">
          <x14:cfRule type="iconSet" priority="4" id="{F292717F-290C-409D-B3D4-9D3DDC5ABC21}">
            <x14:iconSet iconSet="3Triangles">
              <x14:cfvo type="percent">
                <xm:f>0</xm:f>
              </x14:cfvo>
              <x14:cfvo type="num">
                <xm:f>1.0000000000000001E-5</xm:f>
              </x14:cfvo>
              <x14:cfvo type="num">
                <xm:f>1.0000000000000001E-5</xm:f>
              </x14:cfvo>
            </x14:iconSet>
          </x14:cfRule>
          <xm:sqref>Q38</xm:sqref>
        </x14:conditionalFormatting>
        <x14:conditionalFormatting xmlns:xm="http://schemas.microsoft.com/office/excel/2006/main">
          <x14:cfRule type="iconSet" priority="3" id="{7AA5DABE-5AC6-4285-8DE2-E70BA76F955B}">
            <x14:iconSet iconSet="3Triangles">
              <x14:cfvo type="percent">
                <xm:f>0</xm:f>
              </x14:cfvo>
              <x14:cfvo type="num">
                <xm:f>1.0000000000000001E-5</xm:f>
              </x14:cfvo>
              <x14:cfvo type="num">
                <xm:f>1.0000000000000001E-5</xm:f>
              </x14:cfvo>
            </x14:iconSet>
          </x14:cfRule>
          <xm:sqref>R38</xm:sqref>
        </x14:conditionalFormatting>
        <x14:conditionalFormatting xmlns:xm="http://schemas.microsoft.com/office/excel/2006/main">
          <x14:cfRule type="iconSet" priority="2" id="{301736CD-E559-43EE-9490-9ECE877F575D}">
            <x14:iconSet iconSet="3Triangles">
              <x14:cfvo type="percent">
                <xm:f>0</xm:f>
              </x14:cfvo>
              <x14:cfvo type="num">
                <xm:f>1.0000000000000001E-5</xm:f>
              </x14:cfvo>
              <x14:cfvo type="num">
                <xm:f>1.0000000000000001E-5</xm:f>
              </x14:cfvo>
            </x14:iconSet>
          </x14:cfRule>
          <xm:sqref>Q39</xm:sqref>
        </x14:conditionalFormatting>
        <x14:conditionalFormatting xmlns:xm="http://schemas.microsoft.com/office/excel/2006/main">
          <x14:cfRule type="iconSet" priority="1" id="{C6026DE0-A86B-4EC5-9CE6-C492950A6B81}">
            <x14:iconSet iconSet="3Triangles">
              <x14:cfvo type="percent">
                <xm:f>0</xm:f>
              </x14:cfvo>
              <x14:cfvo type="num">
                <xm:f>1.0000000000000001E-5</xm:f>
              </x14:cfvo>
              <x14:cfvo type="num">
                <xm:f>1.0000000000000001E-5</xm:f>
              </x14:cfvo>
            </x14:iconSet>
          </x14:cfRule>
          <xm:sqref>R39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01089-88ED-4386-91FE-7513AFD349EC}">
  <sheetPr>
    <tabColor rgb="FF00B050"/>
  </sheetPr>
  <dimension ref="A1:Y43"/>
  <sheetViews>
    <sheetView zoomScaleNormal="100" workbookViewId="0">
      <pane xSplit="2" ySplit="4" topLeftCell="C23" activePane="bottomRight" state="frozen"/>
      <selection pane="topRight"/>
      <selection pane="bottomLeft"/>
      <selection pane="bottomRight"/>
    </sheetView>
  </sheetViews>
  <sheetFormatPr defaultRowHeight="14.5" x14ac:dyDescent="0.35"/>
  <cols>
    <col min="1" max="1" width="21.08984375" style="20" customWidth="1"/>
    <col min="2" max="2" width="17.7265625" style="20" customWidth="1"/>
    <col min="3" max="5" width="10" style="20" customWidth="1"/>
    <col min="6" max="8" width="9.6328125" style="20" customWidth="1"/>
    <col min="9" max="17" width="9.7265625" style="20" customWidth="1"/>
    <col min="18" max="19" width="8.7265625" style="119"/>
    <col min="20" max="20" width="62.7265625" style="119" bestFit="1" customWidth="1"/>
    <col min="21" max="16384" width="8.7265625" style="119"/>
  </cols>
  <sheetData>
    <row r="1" spans="1:25" s="135" customFormat="1" x14ac:dyDescent="0.35">
      <c r="A1" s="19" t="s">
        <v>359</v>
      </c>
      <c r="B1" s="19"/>
      <c r="C1" s="19"/>
      <c r="D1" s="19"/>
      <c r="E1" s="19"/>
      <c r="F1" s="19"/>
      <c r="G1" s="19"/>
      <c r="H1" s="19"/>
      <c r="I1" s="19"/>
      <c r="J1" s="19"/>
      <c r="K1" s="19"/>
      <c r="L1" s="19"/>
      <c r="M1" s="19"/>
      <c r="N1" s="19"/>
      <c r="O1" s="19"/>
      <c r="P1" s="19"/>
      <c r="Q1" s="19"/>
    </row>
    <row r="2" spans="1:25" s="165" customFormat="1" ht="21" x14ac:dyDescent="0.5">
      <c r="A2" s="121"/>
      <c r="B2" s="121"/>
      <c r="C2" s="121"/>
      <c r="D2" s="121"/>
      <c r="E2" s="121"/>
      <c r="F2" s="121"/>
      <c r="G2" s="121"/>
      <c r="H2" s="121"/>
      <c r="I2" s="121"/>
      <c r="J2" s="121"/>
      <c r="K2" s="121"/>
      <c r="L2" s="121"/>
      <c r="M2" s="121"/>
      <c r="N2" s="121"/>
      <c r="O2" s="121"/>
      <c r="P2" s="121"/>
      <c r="Q2" s="121"/>
    </row>
    <row r="3" spans="1:25" s="310" customFormat="1" ht="32" customHeight="1" x14ac:dyDescent="0.35">
      <c r="C3" s="739" t="s">
        <v>45</v>
      </c>
      <c r="D3" s="740"/>
      <c r="E3" s="744"/>
      <c r="F3" s="759" t="s">
        <v>226</v>
      </c>
      <c r="G3" s="742"/>
      <c r="H3" s="743"/>
      <c r="I3" s="739" t="s">
        <v>227</v>
      </c>
      <c r="J3" s="740"/>
      <c r="K3" s="744"/>
      <c r="L3" s="759" t="s">
        <v>228</v>
      </c>
      <c r="M3" s="742"/>
      <c r="N3" s="743"/>
      <c r="O3" s="740" t="s">
        <v>225</v>
      </c>
      <c r="P3" s="740"/>
      <c r="Q3" s="740"/>
    </row>
    <row r="4" spans="1:25" s="310" customFormat="1" ht="29" x14ac:dyDescent="0.35">
      <c r="A4" s="361" t="s">
        <v>111</v>
      </c>
      <c r="B4" s="361" t="s">
        <v>22</v>
      </c>
      <c r="C4" s="541" t="s">
        <v>12</v>
      </c>
      <c r="D4" s="313" t="s">
        <v>13</v>
      </c>
      <c r="E4" s="314" t="s">
        <v>5</v>
      </c>
      <c r="F4" s="309" t="s">
        <v>91</v>
      </c>
      <c r="G4" s="306" t="s">
        <v>92</v>
      </c>
      <c r="H4" s="306" t="s">
        <v>93</v>
      </c>
      <c r="I4" s="305" t="s">
        <v>91</v>
      </c>
      <c r="J4" s="306" t="s">
        <v>92</v>
      </c>
      <c r="K4" s="306" t="s">
        <v>93</v>
      </c>
      <c r="L4" s="305" t="s">
        <v>91</v>
      </c>
      <c r="M4" s="306" t="s">
        <v>92</v>
      </c>
      <c r="N4" s="306" t="s">
        <v>93</v>
      </c>
      <c r="O4" s="305" t="s">
        <v>276</v>
      </c>
      <c r="P4" s="306" t="s">
        <v>277</v>
      </c>
      <c r="Q4" s="306" t="s">
        <v>278</v>
      </c>
      <c r="R4" s="542"/>
      <c r="S4" s="542"/>
      <c r="T4" s="542"/>
      <c r="U4" s="542"/>
    </row>
    <row r="5" spans="1:25" ht="14.5" customHeight="1" x14ac:dyDescent="0.35">
      <c r="A5" s="756" t="s">
        <v>58</v>
      </c>
      <c r="B5" s="378" t="s">
        <v>120</v>
      </c>
      <c r="C5" s="417">
        <v>45840</v>
      </c>
      <c r="D5" s="342">
        <v>40580</v>
      </c>
      <c r="E5" s="415">
        <v>46440</v>
      </c>
      <c r="F5" s="419">
        <v>5.4537521815008727</v>
      </c>
      <c r="G5" s="238">
        <v>5.8156727451946768</v>
      </c>
      <c r="H5" s="421">
        <v>5.8570198105081825</v>
      </c>
      <c r="I5" s="381">
        <v>89.4</v>
      </c>
      <c r="J5" s="159">
        <v>88.4</v>
      </c>
      <c r="K5" s="423">
        <v>89.2</v>
      </c>
      <c r="L5" s="381">
        <v>88.2</v>
      </c>
      <c r="M5" s="159">
        <v>86.7</v>
      </c>
      <c r="N5" s="423">
        <v>85</v>
      </c>
      <c r="O5" s="376">
        <v>1.2000000000000028</v>
      </c>
      <c r="P5" s="159">
        <v>1.7000000000000028</v>
      </c>
      <c r="Q5" s="163">
        <v>4.2000000000000028</v>
      </c>
      <c r="R5" s="383"/>
      <c r="U5" s="122"/>
      <c r="W5" s="129"/>
      <c r="X5" s="129"/>
      <c r="Y5" s="129"/>
    </row>
    <row r="6" spans="1:25" x14ac:dyDescent="0.35">
      <c r="A6" s="756"/>
      <c r="B6" s="378" t="s">
        <v>121</v>
      </c>
      <c r="C6" s="417">
        <v>25370</v>
      </c>
      <c r="D6" s="342">
        <v>23960</v>
      </c>
      <c r="E6" s="415">
        <v>30110</v>
      </c>
      <c r="F6" s="419">
        <v>3.2715806070161606</v>
      </c>
      <c r="G6" s="238">
        <v>3.8814691151919862</v>
      </c>
      <c r="H6" s="421">
        <v>3.7196944536698773</v>
      </c>
      <c r="I6" s="381">
        <v>81.5</v>
      </c>
      <c r="J6" s="159">
        <v>82.2</v>
      </c>
      <c r="K6" s="423">
        <v>79.599999999999994</v>
      </c>
      <c r="L6" s="381">
        <v>84.7</v>
      </c>
      <c r="M6" s="159">
        <v>81.7</v>
      </c>
      <c r="N6" s="423">
        <v>80.8</v>
      </c>
      <c r="O6" s="376">
        <v>-3.2000000000000028</v>
      </c>
      <c r="P6" s="159">
        <v>0.5</v>
      </c>
      <c r="Q6" s="163">
        <v>-1.2000000000000028</v>
      </c>
      <c r="R6" s="383"/>
      <c r="U6" s="122"/>
      <c r="W6" s="129"/>
      <c r="X6" s="129"/>
      <c r="Y6" s="129"/>
    </row>
    <row r="7" spans="1:25" x14ac:dyDescent="0.35">
      <c r="A7" s="756"/>
      <c r="B7" s="378" t="s">
        <v>122</v>
      </c>
      <c r="C7" s="417">
        <v>8020</v>
      </c>
      <c r="D7" s="342">
        <v>6600</v>
      </c>
      <c r="E7" s="415">
        <v>8500</v>
      </c>
      <c r="F7" s="419">
        <v>4.8628428927680796</v>
      </c>
      <c r="G7" s="238">
        <v>5.1515151515151514</v>
      </c>
      <c r="H7" s="421">
        <v>5.0588235294117645</v>
      </c>
      <c r="I7" s="381">
        <v>82.3</v>
      </c>
      <c r="J7" s="159">
        <v>84</v>
      </c>
      <c r="K7" s="423">
        <v>82.8</v>
      </c>
      <c r="L7" s="381">
        <v>79.8</v>
      </c>
      <c r="M7" s="159">
        <v>76.3</v>
      </c>
      <c r="N7" s="423">
        <v>79.5</v>
      </c>
      <c r="O7" s="376">
        <v>2.5</v>
      </c>
      <c r="P7" s="159">
        <v>7.7000000000000028</v>
      </c>
      <c r="Q7" s="163">
        <v>3.2999999999999972</v>
      </c>
      <c r="R7" s="383"/>
      <c r="U7" s="122"/>
      <c r="W7" s="129"/>
      <c r="X7" s="129"/>
      <c r="Y7" s="129"/>
    </row>
    <row r="8" spans="1:25" x14ac:dyDescent="0.35">
      <c r="A8" s="756"/>
      <c r="B8" s="378" t="s">
        <v>123</v>
      </c>
      <c r="C8" s="417">
        <v>20</v>
      </c>
      <c r="D8" s="342">
        <v>30</v>
      </c>
      <c r="E8" s="415">
        <v>40</v>
      </c>
      <c r="F8" s="419">
        <v>0</v>
      </c>
      <c r="G8" s="238">
        <v>0</v>
      </c>
      <c r="H8" s="421">
        <v>0</v>
      </c>
      <c r="I8" s="381">
        <v>0</v>
      </c>
      <c r="J8" s="159">
        <v>0</v>
      </c>
      <c r="K8" s="423">
        <v>0</v>
      </c>
      <c r="L8" s="381">
        <v>83.3</v>
      </c>
      <c r="M8" s="159">
        <v>82.1</v>
      </c>
      <c r="N8" s="423">
        <v>71.400000000000006</v>
      </c>
      <c r="O8" s="376" t="s">
        <v>9</v>
      </c>
      <c r="P8" s="159" t="s">
        <v>9</v>
      </c>
      <c r="Q8" s="163" t="s">
        <v>9</v>
      </c>
      <c r="R8" s="383"/>
      <c r="U8" s="122"/>
      <c r="W8" s="129"/>
      <c r="X8" s="129"/>
      <c r="Y8" s="129"/>
    </row>
    <row r="9" spans="1:25" x14ac:dyDescent="0.35">
      <c r="A9" s="756"/>
      <c r="B9" s="379" t="s">
        <v>34</v>
      </c>
      <c r="C9" s="418">
        <v>79260</v>
      </c>
      <c r="D9" s="100">
        <v>71450</v>
      </c>
      <c r="E9" s="416">
        <v>88690</v>
      </c>
      <c r="F9" s="420">
        <v>4.7060307847590206</v>
      </c>
      <c r="G9" s="239">
        <v>5.0944716585024494</v>
      </c>
      <c r="H9" s="422">
        <v>4.9272747773142402</v>
      </c>
      <c r="I9" s="382">
        <v>86.7</v>
      </c>
      <c r="J9" s="160">
        <v>86.3</v>
      </c>
      <c r="K9" s="424">
        <v>85.9</v>
      </c>
      <c r="L9" s="382">
        <v>86.1</v>
      </c>
      <c r="M9" s="160">
        <v>83.9</v>
      </c>
      <c r="N9" s="424">
        <v>83.3</v>
      </c>
      <c r="O9" s="377">
        <v>0.60000000000000853</v>
      </c>
      <c r="P9" s="160">
        <v>2.3999999999999915</v>
      </c>
      <c r="Q9" s="164">
        <v>2.6000000000000085</v>
      </c>
      <c r="R9" s="383"/>
      <c r="U9" s="122"/>
      <c r="W9" s="129"/>
      <c r="X9" s="129"/>
      <c r="Y9" s="129"/>
    </row>
    <row r="10" spans="1:25" ht="14.5" customHeight="1" x14ac:dyDescent="0.35">
      <c r="A10" s="758" t="s">
        <v>59</v>
      </c>
      <c r="B10" s="123" t="s">
        <v>120</v>
      </c>
      <c r="C10" s="354">
        <v>20010</v>
      </c>
      <c r="D10" s="350">
        <v>15640</v>
      </c>
      <c r="E10" s="351">
        <v>17640</v>
      </c>
      <c r="F10" s="366">
        <v>10.544727636181909</v>
      </c>
      <c r="G10" s="367">
        <v>10.805626598465473</v>
      </c>
      <c r="H10" s="368">
        <v>9.5804988662131532</v>
      </c>
      <c r="I10" s="425">
        <v>91.5</v>
      </c>
      <c r="J10" s="426">
        <v>87.8</v>
      </c>
      <c r="K10" s="427">
        <v>86.2</v>
      </c>
      <c r="L10" s="425">
        <v>86.9</v>
      </c>
      <c r="M10" s="426">
        <v>81.5</v>
      </c>
      <c r="N10" s="427">
        <v>84.5</v>
      </c>
      <c r="O10" s="161">
        <v>4.5999999999999943</v>
      </c>
      <c r="P10" s="161">
        <v>6.2999999999999972</v>
      </c>
      <c r="Q10" s="161">
        <v>1.7000000000000028</v>
      </c>
      <c r="R10" s="383"/>
      <c r="U10" s="122"/>
      <c r="W10" s="129"/>
      <c r="X10" s="129"/>
      <c r="Y10" s="129"/>
    </row>
    <row r="11" spans="1:25" x14ac:dyDescent="0.35">
      <c r="A11" s="758"/>
      <c r="B11" s="123" t="s">
        <v>121</v>
      </c>
      <c r="C11" s="354">
        <v>47610</v>
      </c>
      <c r="D11" s="350">
        <v>34420</v>
      </c>
      <c r="E11" s="351">
        <v>41930</v>
      </c>
      <c r="F11" s="366">
        <v>19.239655534551563</v>
      </c>
      <c r="G11" s="367">
        <v>19.959325973271355</v>
      </c>
      <c r="H11" s="368">
        <v>17.171476269973766</v>
      </c>
      <c r="I11" s="425">
        <v>91.7</v>
      </c>
      <c r="J11" s="426">
        <v>89.5</v>
      </c>
      <c r="K11" s="427">
        <v>88.5</v>
      </c>
      <c r="L11" s="425">
        <v>89.5</v>
      </c>
      <c r="M11" s="426">
        <v>84.9</v>
      </c>
      <c r="N11" s="427">
        <v>84.2</v>
      </c>
      <c r="O11" s="161">
        <v>2.2000000000000028</v>
      </c>
      <c r="P11" s="161">
        <v>4.5999999999999943</v>
      </c>
      <c r="Q11" s="161">
        <v>4.2999999999999972</v>
      </c>
      <c r="R11" s="383"/>
      <c r="U11" s="122"/>
      <c r="W11" s="129"/>
      <c r="X11" s="129"/>
      <c r="Y11" s="129"/>
    </row>
    <row r="12" spans="1:25" x14ac:dyDescent="0.35">
      <c r="A12" s="758"/>
      <c r="B12" s="123" t="s">
        <v>122</v>
      </c>
      <c r="C12" s="354">
        <v>17400</v>
      </c>
      <c r="D12" s="350">
        <v>14760</v>
      </c>
      <c r="E12" s="351">
        <v>20430</v>
      </c>
      <c r="F12" s="366">
        <v>10</v>
      </c>
      <c r="G12" s="367">
        <v>11.449864498644986</v>
      </c>
      <c r="H12" s="368">
        <v>10.425844346549193</v>
      </c>
      <c r="I12" s="425">
        <v>84.3</v>
      </c>
      <c r="J12" s="426">
        <v>88.2</v>
      </c>
      <c r="K12" s="427">
        <v>86</v>
      </c>
      <c r="L12" s="425">
        <v>82.7</v>
      </c>
      <c r="M12" s="426">
        <v>83.9</v>
      </c>
      <c r="N12" s="427">
        <v>81.599999999999994</v>
      </c>
      <c r="O12" s="161">
        <v>1.5999999999999943</v>
      </c>
      <c r="P12" s="161">
        <v>4.2999999999999972</v>
      </c>
      <c r="Q12" s="161">
        <v>4.4000000000000057</v>
      </c>
      <c r="R12" s="383"/>
      <c r="U12" s="122"/>
      <c r="W12" s="129"/>
      <c r="X12" s="129"/>
      <c r="Y12" s="129"/>
    </row>
    <row r="13" spans="1:25" x14ac:dyDescent="0.35">
      <c r="A13" s="758"/>
      <c r="B13" s="123" t="s">
        <v>123</v>
      </c>
      <c r="C13" s="354">
        <v>30</v>
      </c>
      <c r="D13" s="350">
        <v>40</v>
      </c>
      <c r="E13" s="351">
        <v>70</v>
      </c>
      <c r="F13" s="366">
        <v>0</v>
      </c>
      <c r="G13" s="367">
        <v>50</v>
      </c>
      <c r="H13" s="368">
        <v>42.857142857142854</v>
      </c>
      <c r="I13" s="425" t="s">
        <v>9</v>
      </c>
      <c r="J13" s="426">
        <v>100</v>
      </c>
      <c r="K13" s="427">
        <v>86.2</v>
      </c>
      <c r="L13" s="425">
        <v>91.3</v>
      </c>
      <c r="M13" s="426">
        <v>63.3</v>
      </c>
      <c r="N13" s="427">
        <v>92.3</v>
      </c>
      <c r="O13" s="161" t="s">
        <v>9</v>
      </c>
      <c r="P13" s="161" t="s">
        <v>9</v>
      </c>
      <c r="Q13" s="161">
        <v>-6.0999999999999943</v>
      </c>
      <c r="R13" s="383"/>
      <c r="U13" s="122"/>
      <c r="W13" s="129"/>
      <c r="X13" s="129"/>
      <c r="Y13" s="129"/>
    </row>
    <row r="14" spans="1:25" x14ac:dyDescent="0.35">
      <c r="A14" s="758"/>
      <c r="B14" s="124" t="s">
        <v>34</v>
      </c>
      <c r="C14" s="355">
        <v>85050</v>
      </c>
      <c r="D14" s="352">
        <v>64860</v>
      </c>
      <c r="E14" s="353">
        <v>81010</v>
      </c>
      <c r="F14" s="369">
        <v>15.296884185773074</v>
      </c>
      <c r="G14" s="370">
        <v>15.849522047486895</v>
      </c>
      <c r="H14" s="371">
        <v>13.726700407357118</v>
      </c>
      <c r="I14" s="428">
        <v>90.6</v>
      </c>
      <c r="J14" s="429">
        <v>89</v>
      </c>
      <c r="K14" s="430">
        <v>87.7</v>
      </c>
      <c r="L14" s="428">
        <v>87.3</v>
      </c>
      <c r="M14" s="429">
        <v>83.8</v>
      </c>
      <c r="N14" s="430">
        <v>83.7</v>
      </c>
      <c r="O14" s="162">
        <v>3.2999999999999972</v>
      </c>
      <c r="P14" s="162">
        <v>5.2000000000000028</v>
      </c>
      <c r="Q14" s="162">
        <v>4</v>
      </c>
      <c r="R14" s="383"/>
      <c r="U14" s="122"/>
      <c r="W14" s="129"/>
      <c r="X14" s="129"/>
      <c r="Y14" s="129"/>
    </row>
    <row r="15" spans="1:25" ht="14.5" customHeight="1" x14ac:dyDescent="0.35">
      <c r="A15" s="756" t="s">
        <v>16</v>
      </c>
      <c r="B15" s="378" t="s">
        <v>120</v>
      </c>
      <c r="C15" s="417">
        <v>50060</v>
      </c>
      <c r="D15" s="342">
        <v>39400</v>
      </c>
      <c r="E15" s="415">
        <v>47870</v>
      </c>
      <c r="F15" s="419">
        <v>53.435876947662805</v>
      </c>
      <c r="G15" s="238">
        <v>51.852791878172589</v>
      </c>
      <c r="H15" s="421">
        <v>56.96678504282432</v>
      </c>
      <c r="I15" s="381">
        <v>94.1</v>
      </c>
      <c r="J15" s="159">
        <v>88.3</v>
      </c>
      <c r="K15" s="423">
        <v>88.7</v>
      </c>
      <c r="L15" s="381">
        <v>93</v>
      </c>
      <c r="M15" s="159">
        <v>89.6</v>
      </c>
      <c r="N15" s="423">
        <v>88.4</v>
      </c>
      <c r="O15" s="376">
        <v>1.0999999999999943</v>
      </c>
      <c r="P15" s="159">
        <v>-1.2999999999999972</v>
      </c>
      <c r="Q15" s="163">
        <v>0.29999999999999716</v>
      </c>
      <c r="R15" s="383"/>
      <c r="U15" s="122"/>
      <c r="W15" s="129"/>
      <c r="X15" s="129"/>
      <c r="Y15" s="129"/>
    </row>
    <row r="16" spans="1:25" x14ac:dyDescent="0.35">
      <c r="A16" s="756"/>
      <c r="B16" s="378" t="s">
        <v>121</v>
      </c>
      <c r="C16" s="417">
        <v>21430</v>
      </c>
      <c r="D16" s="342">
        <v>18890</v>
      </c>
      <c r="E16" s="415">
        <v>21290</v>
      </c>
      <c r="F16" s="419">
        <v>42.977134857676155</v>
      </c>
      <c r="G16" s="238">
        <v>40.762308099523558</v>
      </c>
      <c r="H16" s="421">
        <v>44.715829027712537</v>
      </c>
      <c r="I16" s="381">
        <v>90.6</v>
      </c>
      <c r="J16" s="159">
        <v>84.9</v>
      </c>
      <c r="K16" s="423">
        <v>84.5</v>
      </c>
      <c r="L16" s="381">
        <v>87</v>
      </c>
      <c r="M16" s="159">
        <v>88</v>
      </c>
      <c r="N16" s="423">
        <v>85.7</v>
      </c>
      <c r="O16" s="376">
        <v>3.5999999999999943</v>
      </c>
      <c r="P16" s="159">
        <v>-3.0999999999999943</v>
      </c>
      <c r="Q16" s="163">
        <v>-1.2000000000000028</v>
      </c>
      <c r="R16" s="383"/>
      <c r="U16" s="122"/>
      <c r="W16" s="129"/>
      <c r="X16" s="129"/>
      <c r="Y16" s="129"/>
    </row>
    <row r="17" spans="1:25" x14ac:dyDescent="0.35">
      <c r="A17" s="756"/>
      <c r="B17" s="378" t="s">
        <v>122</v>
      </c>
      <c r="C17" s="417">
        <v>24920</v>
      </c>
      <c r="D17" s="342">
        <v>21800</v>
      </c>
      <c r="E17" s="415">
        <v>23570</v>
      </c>
      <c r="F17" s="419">
        <v>12.319422150882826</v>
      </c>
      <c r="G17" s="238">
        <v>12.064220183486238</v>
      </c>
      <c r="H17" s="421">
        <v>12.09164191769198</v>
      </c>
      <c r="I17" s="381">
        <v>85.4</v>
      </c>
      <c r="J17" s="159">
        <v>88</v>
      </c>
      <c r="K17" s="423">
        <v>86.3</v>
      </c>
      <c r="L17" s="381">
        <v>85.8</v>
      </c>
      <c r="M17" s="159">
        <v>88.7</v>
      </c>
      <c r="N17" s="423">
        <v>87.2</v>
      </c>
      <c r="O17" s="376">
        <v>-0.39999999999999147</v>
      </c>
      <c r="P17" s="159">
        <v>-0.70000000000000284</v>
      </c>
      <c r="Q17" s="163">
        <v>-0.90000000000000568</v>
      </c>
      <c r="R17" s="383"/>
      <c r="U17" s="122"/>
      <c r="W17" s="129"/>
      <c r="X17" s="129"/>
      <c r="Y17" s="129"/>
    </row>
    <row r="18" spans="1:25" x14ac:dyDescent="0.35">
      <c r="A18" s="756"/>
      <c r="B18" s="378" t="s">
        <v>123</v>
      </c>
      <c r="C18" s="417">
        <v>30</v>
      </c>
      <c r="D18" s="342">
        <v>10</v>
      </c>
      <c r="E18" s="415">
        <v>40</v>
      </c>
      <c r="F18" s="419">
        <v>0</v>
      </c>
      <c r="G18" s="238">
        <v>0</v>
      </c>
      <c r="H18" s="421">
        <v>25</v>
      </c>
      <c r="I18" s="381" t="s">
        <v>9</v>
      </c>
      <c r="J18" s="159">
        <v>0</v>
      </c>
      <c r="K18" s="423">
        <v>100</v>
      </c>
      <c r="L18" s="381">
        <v>81.5</v>
      </c>
      <c r="M18" s="159">
        <v>52.2</v>
      </c>
      <c r="N18" s="423">
        <v>81.3</v>
      </c>
      <c r="O18" s="376" t="s">
        <v>9</v>
      </c>
      <c r="P18" s="159" t="s">
        <v>9</v>
      </c>
      <c r="Q18" s="163">
        <v>18.700000000000003</v>
      </c>
      <c r="R18" s="383"/>
      <c r="U18" s="122"/>
      <c r="W18" s="129"/>
      <c r="X18" s="129"/>
      <c r="Y18" s="129"/>
    </row>
    <row r="19" spans="1:25" x14ac:dyDescent="0.35">
      <c r="A19" s="756"/>
      <c r="B19" s="379" t="s">
        <v>34</v>
      </c>
      <c r="C19" s="418">
        <v>96430</v>
      </c>
      <c r="D19" s="100">
        <v>80100</v>
      </c>
      <c r="E19" s="416">
        <v>92770</v>
      </c>
      <c r="F19" s="420">
        <v>40.474955926578865</v>
      </c>
      <c r="G19" s="239">
        <v>38.414481897627965</v>
      </c>
      <c r="H19" s="422">
        <v>42.75088929610866</v>
      </c>
      <c r="I19" s="382">
        <v>92.6</v>
      </c>
      <c r="J19" s="160">
        <v>87.4</v>
      </c>
      <c r="K19" s="424">
        <v>87.5</v>
      </c>
      <c r="L19" s="382">
        <v>88.9</v>
      </c>
      <c r="M19" s="160">
        <v>88.9</v>
      </c>
      <c r="N19" s="424">
        <v>87.3</v>
      </c>
      <c r="O19" s="377">
        <v>3.6999999999999886</v>
      </c>
      <c r="P19" s="160">
        <v>-1.5</v>
      </c>
      <c r="Q19" s="164">
        <v>0.20000000000000284</v>
      </c>
      <c r="R19" s="383"/>
      <c r="U19" s="122"/>
      <c r="W19" s="129"/>
      <c r="X19" s="129"/>
      <c r="Y19" s="129"/>
    </row>
    <row r="20" spans="1:25" ht="14.5" customHeight="1" x14ac:dyDescent="0.35">
      <c r="A20" s="755" t="s">
        <v>38</v>
      </c>
      <c r="B20" s="123" t="s">
        <v>120</v>
      </c>
      <c r="C20" s="354">
        <f>SUM(C5,C10,C15)</f>
        <v>115910</v>
      </c>
      <c r="D20" s="350">
        <f t="shared" ref="D20:E20" si="0">SUM(D5,D10,D15)</f>
        <v>95620</v>
      </c>
      <c r="E20" s="351">
        <f t="shared" si="0"/>
        <v>111950</v>
      </c>
      <c r="F20" s="366">
        <v>27.055474074713139</v>
      </c>
      <c r="G20" s="367">
        <v>25.601338632085337</v>
      </c>
      <c r="H20" s="368">
        <v>28.298347476552031</v>
      </c>
      <c r="I20" s="425">
        <v>93.528183716075148</v>
      </c>
      <c r="J20" s="426">
        <v>88.279841327082593</v>
      </c>
      <c r="K20" s="427">
        <v>88.640179071068829</v>
      </c>
      <c r="L20" s="425">
        <v>89.178356713426851</v>
      </c>
      <c r="M20" s="426">
        <v>86.376881981544443</v>
      </c>
      <c r="N20" s="427">
        <v>85.731069101783618</v>
      </c>
      <c r="O20" s="161">
        <v>4.3498270026482988</v>
      </c>
      <c r="P20" s="161">
        <v>1.9029593455381466</v>
      </c>
      <c r="Q20" s="161">
        <v>2.9091099692852063</v>
      </c>
      <c r="R20" s="383"/>
    </row>
    <row r="21" spans="1:25" x14ac:dyDescent="0.35">
      <c r="A21" s="755"/>
      <c r="B21" s="123" t="s">
        <v>121</v>
      </c>
      <c r="C21" s="354">
        <f t="shared" ref="C21:E21" si="1">SUM(C6,C11,C16)</f>
        <v>94410</v>
      </c>
      <c r="D21" s="350">
        <f t="shared" si="1"/>
        <v>77270</v>
      </c>
      <c r="E21" s="351">
        <f t="shared" si="1"/>
        <v>93330</v>
      </c>
      <c r="F21" s="366">
        <v>20.336828725770577</v>
      </c>
      <c r="G21" s="367">
        <v>20.059531512876923</v>
      </c>
      <c r="H21" s="368">
        <v>19.114968391728276</v>
      </c>
      <c r="I21" s="425">
        <v>90.737240075614366</v>
      </c>
      <c r="J21" s="426">
        <v>86.737548964745386</v>
      </c>
      <c r="K21" s="427">
        <v>85.686839577329494</v>
      </c>
      <c r="L21" s="425">
        <v>87.465116279069761</v>
      </c>
      <c r="M21" s="426">
        <v>84.178250204415377</v>
      </c>
      <c r="N21" s="427">
        <v>83.109447258313153</v>
      </c>
      <c r="O21" s="161">
        <v>3.2721237965446015</v>
      </c>
      <c r="P21" s="161">
        <v>2.5592987603300088</v>
      </c>
      <c r="Q21" s="161">
        <v>2.5773923190163361</v>
      </c>
      <c r="R21" s="383"/>
    </row>
    <row r="22" spans="1:25" x14ac:dyDescent="0.35">
      <c r="A22" s="755"/>
      <c r="B22" s="123" t="s">
        <v>122</v>
      </c>
      <c r="C22" s="354">
        <f t="shared" ref="C22:E22" si="2">SUM(C7,C12,C17)</f>
        <v>50340</v>
      </c>
      <c r="D22" s="350">
        <f t="shared" si="2"/>
        <v>43160</v>
      </c>
      <c r="E22" s="351">
        <f t="shared" si="2"/>
        <v>52500</v>
      </c>
      <c r="F22" s="366">
        <v>10.329757647993642</v>
      </c>
      <c r="G22" s="367">
        <v>10.797034291010196</v>
      </c>
      <c r="H22" s="368">
        <v>10.304761904761905</v>
      </c>
      <c r="I22" s="425">
        <v>84.690553745928341</v>
      </c>
      <c r="J22" s="426">
        <v>87.593984962406012</v>
      </c>
      <c r="K22" s="427">
        <v>85.873015873015873</v>
      </c>
      <c r="L22" s="425">
        <v>83.67309117865085</v>
      </c>
      <c r="M22" s="426">
        <v>84.839136183340685</v>
      </c>
      <c r="N22" s="427">
        <v>83.599574014909479</v>
      </c>
      <c r="O22" s="161">
        <v>1.017462567277494</v>
      </c>
      <c r="P22" s="161">
        <v>2.7548487790653331</v>
      </c>
      <c r="Q22" s="161">
        <v>2.2734418581063842</v>
      </c>
      <c r="R22" s="383"/>
    </row>
    <row r="23" spans="1:25" x14ac:dyDescent="0.35">
      <c r="A23" s="755"/>
      <c r="B23" s="123" t="s">
        <v>123</v>
      </c>
      <c r="C23" s="354">
        <f t="shared" ref="C23:E23" si="3">SUM(C8,C13,C18)</f>
        <v>80</v>
      </c>
      <c r="D23" s="350">
        <f t="shared" si="3"/>
        <v>80</v>
      </c>
      <c r="E23" s="351">
        <f t="shared" si="3"/>
        <v>150</v>
      </c>
      <c r="F23" s="366">
        <v>0</v>
      </c>
      <c r="G23" s="367">
        <v>25</v>
      </c>
      <c r="H23" s="368">
        <v>26.666666666666668</v>
      </c>
      <c r="I23" s="425" t="s">
        <v>9</v>
      </c>
      <c r="J23" s="426">
        <v>100</v>
      </c>
      <c r="K23" s="427">
        <v>100</v>
      </c>
      <c r="L23" s="425">
        <v>85.714285714285708</v>
      </c>
      <c r="M23" s="426">
        <v>66.666666666666657</v>
      </c>
      <c r="N23" s="427">
        <v>85.714285714285708</v>
      </c>
      <c r="O23" s="161" t="s">
        <v>9</v>
      </c>
      <c r="P23" s="161">
        <v>33.333333333333336</v>
      </c>
      <c r="Q23" s="161">
        <v>14.28571428571429</v>
      </c>
      <c r="R23" s="383"/>
    </row>
    <row r="24" spans="1:25" x14ac:dyDescent="0.35">
      <c r="A24" s="755"/>
      <c r="B24" s="124" t="s">
        <v>34</v>
      </c>
      <c r="C24" s="355">
        <f t="shared" ref="C24:E24" si="4">SUM(C9,C14,C19)</f>
        <v>260740</v>
      </c>
      <c r="D24" s="352">
        <f t="shared" si="4"/>
        <v>216410</v>
      </c>
      <c r="E24" s="353">
        <f t="shared" si="4"/>
        <v>262470</v>
      </c>
      <c r="F24" s="369">
        <v>21.38912326455473</v>
      </c>
      <c r="G24" s="370">
        <v>20.650616884617161</v>
      </c>
      <c r="H24" s="371">
        <v>21.011925172400655</v>
      </c>
      <c r="I24" s="428">
        <v>91.68173598553345</v>
      </c>
      <c r="J24" s="429">
        <v>87.713444553483811</v>
      </c>
      <c r="K24" s="430">
        <v>87.428662016486996</v>
      </c>
      <c r="L24" s="428">
        <v>87.284959972747401</v>
      </c>
      <c r="M24" s="429">
        <v>85.225806451612911</v>
      </c>
      <c r="N24" s="430">
        <v>84.448065173116092</v>
      </c>
      <c r="O24" s="162">
        <v>4.3967760127860522</v>
      </c>
      <c r="P24" s="162">
        <v>2.4876381018709037</v>
      </c>
      <c r="Q24" s="162">
        <v>2.9805968433709085</v>
      </c>
      <c r="R24" s="383"/>
    </row>
    <row r="25" spans="1:25" x14ac:dyDescent="0.35">
      <c r="A25" s="756" t="s">
        <v>46</v>
      </c>
      <c r="B25" s="378" t="s">
        <v>120</v>
      </c>
      <c r="C25" s="417">
        <v>1185380</v>
      </c>
      <c r="D25" s="342">
        <v>935890</v>
      </c>
      <c r="E25" s="415">
        <v>892180</v>
      </c>
      <c r="F25" s="419">
        <v>50.474953179571102</v>
      </c>
      <c r="G25" s="238">
        <v>51.425915438780201</v>
      </c>
      <c r="H25" s="421">
        <v>51.300186061108747</v>
      </c>
      <c r="I25" s="381">
        <v>88.5</v>
      </c>
      <c r="J25" s="159">
        <v>84.1</v>
      </c>
      <c r="K25" s="423">
        <v>84.5</v>
      </c>
      <c r="L25" s="381">
        <v>87.9</v>
      </c>
      <c r="M25" s="159">
        <v>83.7</v>
      </c>
      <c r="N25" s="423">
        <v>83.7</v>
      </c>
      <c r="O25" s="376">
        <f>I25-L25</f>
        <v>0.59999999999999432</v>
      </c>
      <c r="P25" s="159">
        <f t="shared" ref="P25:Q29" si="5">J25-M25</f>
        <v>0.39999999999999147</v>
      </c>
      <c r="Q25" s="159">
        <f t="shared" si="5"/>
        <v>0.79999999999999716</v>
      </c>
      <c r="R25" s="383"/>
      <c r="U25" s="122"/>
      <c r="W25" s="129"/>
      <c r="X25" s="129"/>
      <c r="Y25" s="129"/>
    </row>
    <row r="26" spans="1:25" x14ac:dyDescent="0.35">
      <c r="A26" s="756"/>
      <c r="B26" s="378" t="s">
        <v>121</v>
      </c>
      <c r="C26" s="417">
        <v>918910</v>
      </c>
      <c r="D26" s="342">
        <v>861480</v>
      </c>
      <c r="E26" s="415">
        <v>896110</v>
      </c>
      <c r="F26" s="419">
        <v>54.656059897051946</v>
      </c>
      <c r="G26" s="238">
        <v>54.690764730463847</v>
      </c>
      <c r="H26" s="421">
        <v>56.561136467621168</v>
      </c>
      <c r="I26" s="381">
        <v>85.7</v>
      </c>
      <c r="J26" s="159">
        <v>86.6</v>
      </c>
      <c r="K26" s="423">
        <v>84.7</v>
      </c>
      <c r="L26" s="381">
        <v>84.7</v>
      </c>
      <c r="M26" s="159">
        <v>86.2</v>
      </c>
      <c r="N26" s="423">
        <v>83.4</v>
      </c>
      <c r="O26" s="376">
        <f t="shared" ref="O26:O29" si="6">I26-L26</f>
        <v>1</v>
      </c>
      <c r="P26" s="159">
        <f t="shared" si="5"/>
        <v>0.39999999999999147</v>
      </c>
      <c r="Q26" s="159">
        <f t="shared" si="5"/>
        <v>1.2999999999999972</v>
      </c>
      <c r="R26" s="383"/>
      <c r="U26" s="122"/>
      <c r="W26" s="129"/>
      <c r="X26" s="129"/>
      <c r="Y26" s="129"/>
    </row>
    <row r="27" spans="1:25" x14ac:dyDescent="0.35">
      <c r="A27" s="756"/>
      <c r="B27" s="378" t="s">
        <v>122</v>
      </c>
      <c r="C27" s="417">
        <v>544660</v>
      </c>
      <c r="D27" s="342">
        <v>514290</v>
      </c>
      <c r="E27" s="415">
        <v>588090</v>
      </c>
      <c r="F27" s="419">
        <v>56.543531744574594</v>
      </c>
      <c r="G27" s="238">
        <v>57.185634564156409</v>
      </c>
      <c r="H27" s="421">
        <v>57.032086925470594</v>
      </c>
      <c r="I27" s="381">
        <v>84.2</v>
      </c>
      <c r="J27" s="159">
        <v>86.6</v>
      </c>
      <c r="K27" s="423">
        <v>87.6</v>
      </c>
      <c r="L27" s="381">
        <v>83.4</v>
      </c>
      <c r="M27" s="159">
        <v>85.4</v>
      </c>
      <c r="N27" s="423">
        <v>85.5</v>
      </c>
      <c r="O27" s="376">
        <f t="shared" si="6"/>
        <v>0.79999999999999716</v>
      </c>
      <c r="P27" s="159">
        <f t="shared" si="5"/>
        <v>1.1999999999999886</v>
      </c>
      <c r="Q27" s="159">
        <f t="shared" si="5"/>
        <v>2.0999999999999943</v>
      </c>
      <c r="R27" s="383"/>
      <c r="U27" s="122"/>
      <c r="W27" s="129"/>
      <c r="X27" s="129"/>
      <c r="Y27" s="129"/>
    </row>
    <row r="28" spans="1:25" x14ac:dyDescent="0.35">
      <c r="A28" s="756"/>
      <c r="B28" s="378" t="s">
        <v>123</v>
      </c>
      <c r="C28" s="417">
        <v>5560</v>
      </c>
      <c r="D28" s="342">
        <v>5150</v>
      </c>
      <c r="E28" s="415">
        <v>5650</v>
      </c>
      <c r="F28" s="419">
        <v>77.338129496402871</v>
      </c>
      <c r="G28" s="238">
        <v>79.029126213592235</v>
      </c>
      <c r="H28" s="421">
        <v>77.876106194690266</v>
      </c>
      <c r="I28" s="381">
        <v>71.7</v>
      </c>
      <c r="J28" s="159">
        <v>73.3</v>
      </c>
      <c r="K28" s="423">
        <v>75.8</v>
      </c>
      <c r="L28" s="381">
        <v>68.599999999999994</v>
      </c>
      <c r="M28" s="159">
        <v>67.400000000000006</v>
      </c>
      <c r="N28" s="423">
        <v>72.099999999999994</v>
      </c>
      <c r="O28" s="376">
        <f t="shared" si="6"/>
        <v>3.1000000000000085</v>
      </c>
      <c r="P28" s="159">
        <f t="shared" si="5"/>
        <v>5.8999999999999915</v>
      </c>
      <c r="Q28" s="159">
        <f t="shared" si="5"/>
        <v>3.7000000000000028</v>
      </c>
      <c r="R28" s="383"/>
      <c r="U28" s="122"/>
      <c r="W28" s="129"/>
      <c r="X28" s="129"/>
      <c r="Y28" s="129"/>
    </row>
    <row r="29" spans="1:25" x14ac:dyDescent="0.35">
      <c r="A29" s="756"/>
      <c r="B29" s="379" t="s">
        <v>34</v>
      </c>
      <c r="C29" s="418">
        <v>2656570</v>
      </c>
      <c r="D29" s="100">
        <v>2319970</v>
      </c>
      <c r="E29" s="416">
        <v>2392450</v>
      </c>
      <c r="F29" s="420">
        <v>53.210719085136091</v>
      </c>
      <c r="G29" s="239">
        <v>53.948111397992214</v>
      </c>
      <c r="H29" s="422">
        <v>54.641058329327677</v>
      </c>
      <c r="I29" s="382">
        <v>86.5</v>
      </c>
      <c r="J29" s="160">
        <v>85.6</v>
      </c>
      <c r="K29" s="424">
        <v>85.4</v>
      </c>
      <c r="L29" s="382">
        <v>85.9</v>
      </c>
      <c r="M29" s="160">
        <v>84.9</v>
      </c>
      <c r="N29" s="424">
        <v>84</v>
      </c>
      <c r="O29" s="377">
        <f t="shared" si="6"/>
        <v>0.59999999999999432</v>
      </c>
      <c r="P29" s="160">
        <f t="shared" si="5"/>
        <v>0.69999999999998863</v>
      </c>
      <c r="Q29" s="160">
        <f t="shared" si="5"/>
        <v>1.4000000000000057</v>
      </c>
      <c r="R29" s="383"/>
      <c r="U29" s="122"/>
      <c r="W29" s="129"/>
      <c r="X29" s="129"/>
      <c r="Y29" s="129"/>
    </row>
    <row r="30" spans="1:25" x14ac:dyDescent="0.35">
      <c r="A30" s="141"/>
      <c r="B30" s="124"/>
      <c r="C30" s="142"/>
      <c r="D30" s="142"/>
      <c r="E30" s="142"/>
      <c r="F30" s="413"/>
      <c r="G30" s="413"/>
      <c r="H30" s="413"/>
      <c r="I30" s="478"/>
      <c r="J30" s="478"/>
      <c r="K30" s="478"/>
      <c r="L30" s="478"/>
      <c r="M30" s="478"/>
      <c r="N30" s="478"/>
      <c r="O30" s="478"/>
      <c r="P30" s="478"/>
      <c r="Q30" s="478"/>
      <c r="R30" s="383"/>
      <c r="U30" s="122"/>
      <c r="W30" s="129"/>
      <c r="X30" s="129"/>
      <c r="Y30" s="129"/>
    </row>
    <row r="31" spans="1:25" ht="42.5" customHeight="1" x14ac:dyDescent="0.35">
      <c r="A31" s="141"/>
      <c r="B31" s="124"/>
      <c r="C31" s="745" t="s">
        <v>45</v>
      </c>
      <c r="D31" s="746"/>
      <c r="E31" s="757"/>
      <c r="F31" s="745" t="s">
        <v>259</v>
      </c>
      <c r="G31" s="746"/>
      <c r="H31" s="479"/>
      <c r="I31" s="478"/>
      <c r="J31" s="478"/>
      <c r="K31" s="478"/>
      <c r="L31" s="478"/>
      <c r="M31" s="478"/>
      <c r="N31" s="478"/>
      <c r="O31" s="478"/>
      <c r="P31" s="478"/>
      <c r="Q31" s="478"/>
      <c r="R31" s="383"/>
      <c r="U31" s="122"/>
      <c r="W31" s="129"/>
      <c r="X31" s="129"/>
      <c r="Y31" s="129"/>
    </row>
    <row r="32" spans="1:25" ht="43.5" x14ac:dyDescent="0.35">
      <c r="A32" s="141"/>
      <c r="B32" s="124"/>
      <c r="C32" s="394" t="s">
        <v>12</v>
      </c>
      <c r="D32" s="391" t="s">
        <v>13</v>
      </c>
      <c r="E32" s="392" t="s">
        <v>5</v>
      </c>
      <c r="F32" s="453" t="s">
        <v>266</v>
      </c>
      <c r="G32" s="31" t="s">
        <v>267</v>
      </c>
      <c r="H32" s="413"/>
      <c r="I32" s="478"/>
      <c r="J32" s="478"/>
      <c r="K32" s="478"/>
      <c r="L32" s="478"/>
      <c r="M32" s="478"/>
      <c r="N32" s="478"/>
      <c r="O32" s="478"/>
      <c r="P32" s="478"/>
      <c r="Q32" s="478"/>
      <c r="R32" s="383"/>
      <c r="U32" s="122"/>
      <c r="W32" s="129"/>
      <c r="X32" s="129"/>
      <c r="Y32" s="129"/>
    </row>
    <row r="33" spans="1:7" x14ac:dyDescent="0.35">
      <c r="A33" s="763" t="s">
        <v>190</v>
      </c>
      <c r="B33" s="123" t="s">
        <v>120</v>
      </c>
      <c r="C33" s="482">
        <f>100*C20/C25</f>
        <v>9.7782989421113911</v>
      </c>
      <c r="D33" s="483">
        <f t="shared" ref="D33:E33" si="7">100*D20/D25</f>
        <v>10.217012683114469</v>
      </c>
      <c r="E33" s="484">
        <f t="shared" si="7"/>
        <v>12.547916339752067</v>
      </c>
      <c r="F33" s="103">
        <f>E33-D33</f>
        <v>2.3309036566375987</v>
      </c>
      <c r="G33" s="104">
        <f>E33-C33</f>
        <v>2.7696173976406762</v>
      </c>
    </row>
    <row r="34" spans="1:7" x14ac:dyDescent="0.35">
      <c r="A34" s="763"/>
      <c r="B34" s="123" t="s">
        <v>121</v>
      </c>
      <c r="C34" s="482">
        <f t="shared" ref="C34:E34" si="8">100*C21/C26</f>
        <v>10.274129131253332</v>
      </c>
      <c r="D34" s="483">
        <f t="shared" si="8"/>
        <v>8.9694479268236051</v>
      </c>
      <c r="E34" s="484">
        <f t="shared" si="8"/>
        <v>10.415016013659038</v>
      </c>
      <c r="F34" s="103">
        <f t="shared" ref="F34:F37" si="9">E34-D34</f>
        <v>1.4455680868354328</v>
      </c>
      <c r="G34" s="104">
        <f t="shared" ref="G34:G37" si="10">E34-C34</f>
        <v>0.1408868824057059</v>
      </c>
    </row>
    <row r="35" spans="1:7" x14ac:dyDescent="0.35">
      <c r="A35" s="763"/>
      <c r="B35" s="123" t="s">
        <v>122</v>
      </c>
      <c r="C35" s="482">
        <f t="shared" ref="C35:E35" si="11">100*C22/C27</f>
        <v>9.2424631880439172</v>
      </c>
      <c r="D35" s="483">
        <f t="shared" si="11"/>
        <v>8.392152287619826</v>
      </c>
      <c r="E35" s="484">
        <f t="shared" si="11"/>
        <v>8.9272050196398514</v>
      </c>
      <c r="F35" s="103">
        <f t="shared" si="9"/>
        <v>0.53505273202002535</v>
      </c>
      <c r="G35" s="104">
        <f t="shared" si="10"/>
        <v>-0.31525816840406584</v>
      </c>
    </row>
    <row r="36" spans="1:7" x14ac:dyDescent="0.35">
      <c r="A36" s="763"/>
      <c r="B36" s="123" t="s">
        <v>123</v>
      </c>
      <c r="C36" s="482">
        <f t="shared" ref="C36:E36" si="12">100*C23/C28</f>
        <v>1.4388489208633093</v>
      </c>
      <c r="D36" s="483">
        <f t="shared" si="12"/>
        <v>1.5533980582524272</v>
      </c>
      <c r="E36" s="484">
        <f t="shared" si="12"/>
        <v>2.6548672566371683</v>
      </c>
      <c r="F36" s="103">
        <f t="shared" si="9"/>
        <v>1.1014691983847411</v>
      </c>
      <c r="G36" s="104">
        <f t="shared" si="10"/>
        <v>1.216018335773859</v>
      </c>
    </row>
    <row r="37" spans="1:7" x14ac:dyDescent="0.35">
      <c r="A37" s="763"/>
      <c r="B37" s="124" t="s">
        <v>34</v>
      </c>
      <c r="C37" s="485">
        <f t="shared" ref="C37:E37" si="13">100*C24/C29</f>
        <v>9.8149117094599418</v>
      </c>
      <c r="D37" s="486">
        <f t="shared" si="13"/>
        <v>9.328137863851687</v>
      </c>
      <c r="E37" s="487">
        <f t="shared" si="13"/>
        <v>10.970762189387449</v>
      </c>
      <c r="F37" s="105">
        <f t="shared" si="9"/>
        <v>1.6426243255357615</v>
      </c>
      <c r="G37" s="106">
        <f t="shared" si="10"/>
        <v>1.1558504799275067</v>
      </c>
    </row>
    <row r="39" spans="1:7" x14ac:dyDescent="0.35">
      <c r="A39" s="651"/>
    </row>
    <row r="40" spans="1:7" x14ac:dyDescent="0.35">
      <c r="A40" s="20" t="s">
        <v>319</v>
      </c>
    </row>
    <row r="41" spans="1:7" x14ac:dyDescent="0.35">
      <c r="A41" s="20" t="s">
        <v>320</v>
      </c>
    </row>
    <row r="43" spans="1:7" x14ac:dyDescent="0.35">
      <c r="A43" s="2" t="s">
        <v>221</v>
      </c>
    </row>
  </sheetData>
  <mergeCells count="13">
    <mergeCell ref="A33:A37"/>
    <mergeCell ref="F31:G31"/>
    <mergeCell ref="A25:A29"/>
    <mergeCell ref="C3:E3"/>
    <mergeCell ref="L3:N3"/>
    <mergeCell ref="C31:E31"/>
    <mergeCell ref="O3:Q3"/>
    <mergeCell ref="A5:A9"/>
    <mergeCell ref="A10:A14"/>
    <mergeCell ref="A15:A19"/>
    <mergeCell ref="A20:A24"/>
    <mergeCell ref="F3:H3"/>
    <mergeCell ref="I3:K3"/>
  </mergeCells>
  <hyperlinks>
    <hyperlink ref="A43" location="Contents!A1" display="Back to index" xr:uid="{C090B72F-E49A-4E90-B787-B756E15F9665}"/>
  </hyperlinks>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iconSet" priority="10" id="{18CC8F01-52A3-4A44-8C11-F4EFAF84BED5}">
            <x14:iconSet iconSet="3Triangles">
              <x14:cfvo type="percent">
                <xm:f>0</xm:f>
              </x14:cfvo>
              <x14:cfvo type="num">
                <xm:f>1.0000000000000001E-5</xm:f>
              </x14:cfvo>
              <x14:cfvo type="num">
                <xm:f>1.0000000000000001E-5</xm:f>
              </x14:cfvo>
            </x14:iconSet>
          </x14:cfRule>
          <xm:sqref>F33</xm:sqref>
        </x14:conditionalFormatting>
        <x14:conditionalFormatting xmlns:xm="http://schemas.microsoft.com/office/excel/2006/main">
          <x14:cfRule type="iconSet" priority="9" id="{D7DF915E-F81C-4B80-B633-4D3A1B36FE7A}">
            <x14:iconSet iconSet="3Triangles">
              <x14:cfvo type="percent">
                <xm:f>0</xm:f>
              </x14:cfvo>
              <x14:cfvo type="num">
                <xm:f>1.0000000000000001E-5</xm:f>
              </x14:cfvo>
              <x14:cfvo type="num">
                <xm:f>1.0000000000000001E-5</xm:f>
              </x14:cfvo>
            </x14:iconSet>
          </x14:cfRule>
          <xm:sqref>G33</xm:sqref>
        </x14:conditionalFormatting>
        <x14:conditionalFormatting xmlns:xm="http://schemas.microsoft.com/office/excel/2006/main">
          <x14:cfRule type="iconSet" priority="8" id="{028E40F9-7A3D-47A8-BBE2-45EB11FB2E7A}">
            <x14:iconSet iconSet="3Triangles">
              <x14:cfvo type="percent">
                <xm:f>0</xm:f>
              </x14:cfvo>
              <x14:cfvo type="num">
                <xm:f>1.0000000000000001E-5</xm:f>
              </x14:cfvo>
              <x14:cfvo type="num">
                <xm:f>1.0000000000000001E-5</xm:f>
              </x14:cfvo>
            </x14:iconSet>
          </x14:cfRule>
          <xm:sqref>F34</xm:sqref>
        </x14:conditionalFormatting>
        <x14:conditionalFormatting xmlns:xm="http://schemas.microsoft.com/office/excel/2006/main">
          <x14:cfRule type="iconSet" priority="7" id="{9ABC06CB-91C2-4A2D-AF61-D1B44006134D}">
            <x14:iconSet iconSet="3Triangles">
              <x14:cfvo type="percent">
                <xm:f>0</xm:f>
              </x14:cfvo>
              <x14:cfvo type="num">
                <xm:f>1.0000000000000001E-5</xm:f>
              </x14:cfvo>
              <x14:cfvo type="num">
                <xm:f>1.0000000000000001E-5</xm:f>
              </x14:cfvo>
            </x14:iconSet>
          </x14:cfRule>
          <xm:sqref>G34</xm:sqref>
        </x14:conditionalFormatting>
        <x14:conditionalFormatting xmlns:xm="http://schemas.microsoft.com/office/excel/2006/main">
          <x14:cfRule type="iconSet" priority="6" id="{F8FC787D-D232-4388-B6BB-1924169D61DE}">
            <x14:iconSet iconSet="3Triangles">
              <x14:cfvo type="percent">
                <xm:f>0</xm:f>
              </x14:cfvo>
              <x14:cfvo type="num">
                <xm:f>1.0000000000000001E-5</xm:f>
              </x14:cfvo>
              <x14:cfvo type="num">
                <xm:f>1.0000000000000001E-5</xm:f>
              </x14:cfvo>
            </x14:iconSet>
          </x14:cfRule>
          <xm:sqref>F35</xm:sqref>
        </x14:conditionalFormatting>
        <x14:conditionalFormatting xmlns:xm="http://schemas.microsoft.com/office/excel/2006/main">
          <x14:cfRule type="iconSet" priority="5" id="{3037E149-5CBE-4E08-B1E4-CBD2B4E77A82}">
            <x14:iconSet iconSet="3Triangles">
              <x14:cfvo type="percent">
                <xm:f>0</xm:f>
              </x14:cfvo>
              <x14:cfvo type="num">
                <xm:f>1.0000000000000001E-5</xm:f>
              </x14:cfvo>
              <x14:cfvo type="num">
                <xm:f>1.0000000000000001E-5</xm:f>
              </x14:cfvo>
            </x14:iconSet>
          </x14:cfRule>
          <xm:sqref>G35</xm:sqref>
        </x14:conditionalFormatting>
        <x14:conditionalFormatting xmlns:xm="http://schemas.microsoft.com/office/excel/2006/main">
          <x14:cfRule type="iconSet" priority="4" id="{3502F7A4-583D-4ABA-8965-39EFCEC2CF21}">
            <x14:iconSet iconSet="3Triangles">
              <x14:cfvo type="percent">
                <xm:f>0</xm:f>
              </x14:cfvo>
              <x14:cfvo type="num">
                <xm:f>1.0000000000000001E-5</xm:f>
              </x14:cfvo>
              <x14:cfvo type="num">
                <xm:f>1.0000000000000001E-5</xm:f>
              </x14:cfvo>
            </x14:iconSet>
          </x14:cfRule>
          <xm:sqref>F36</xm:sqref>
        </x14:conditionalFormatting>
        <x14:conditionalFormatting xmlns:xm="http://schemas.microsoft.com/office/excel/2006/main">
          <x14:cfRule type="iconSet" priority="3" id="{9992426F-521A-40CF-B82E-4DA35B12442A}">
            <x14:iconSet iconSet="3Triangles">
              <x14:cfvo type="percent">
                <xm:f>0</xm:f>
              </x14:cfvo>
              <x14:cfvo type="num">
                <xm:f>1.0000000000000001E-5</xm:f>
              </x14:cfvo>
              <x14:cfvo type="num">
                <xm:f>1.0000000000000001E-5</xm:f>
              </x14:cfvo>
            </x14:iconSet>
          </x14:cfRule>
          <xm:sqref>G36</xm:sqref>
        </x14:conditionalFormatting>
        <x14:conditionalFormatting xmlns:xm="http://schemas.microsoft.com/office/excel/2006/main">
          <x14:cfRule type="iconSet" priority="2" id="{1140CE85-F472-4575-BFF7-B44A801F73F1}">
            <x14:iconSet iconSet="3Triangles">
              <x14:cfvo type="percent">
                <xm:f>0</xm:f>
              </x14:cfvo>
              <x14:cfvo type="num">
                <xm:f>1.0000000000000001E-5</xm:f>
              </x14:cfvo>
              <x14:cfvo type="num">
                <xm:f>1.0000000000000001E-5</xm:f>
              </x14:cfvo>
            </x14:iconSet>
          </x14:cfRule>
          <xm:sqref>F37</xm:sqref>
        </x14:conditionalFormatting>
        <x14:conditionalFormatting xmlns:xm="http://schemas.microsoft.com/office/excel/2006/main">
          <x14:cfRule type="iconSet" priority="1" id="{FEBB3169-81B8-46B0-99EE-916E82261ED1}">
            <x14:iconSet iconSet="3Triangles">
              <x14:cfvo type="percent">
                <xm:f>0</xm:f>
              </x14:cfvo>
              <x14:cfvo type="num">
                <xm:f>1.0000000000000001E-5</xm:f>
              </x14:cfvo>
              <x14:cfvo type="num">
                <xm:f>1.0000000000000001E-5</xm:f>
              </x14:cfvo>
            </x14:iconSet>
          </x14:cfRule>
          <xm:sqref>G37</xm:sqref>
        </x14:conditionalFormatting>
      </x14:conditionalFormattings>
    </ext>
    <ext xmlns:x14="http://schemas.microsoft.com/office/spreadsheetml/2009/9/main" uri="{05C60535-1F16-4fd2-B633-F4F36F0B64E0}">
      <x14:sparklineGroups xmlns:xm="http://schemas.microsoft.com/office/excel/2006/main">
        <x14:sparklineGroup manualMax="0" manualMin="0" displayEmptyCellsAs="gap" xr2:uid="{5491FF09-6725-4004-958B-F306F27D6674}">
          <x14:colorSeries rgb="FF376092"/>
          <x14:colorNegative rgb="FFD00000"/>
          <x14:colorAxis rgb="FF000000"/>
          <x14:colorMarkers rgb="FFD00000"/>
          <x14:colorFirst rgb="FFD00000"/>
          <x14:colorLast rgb="FFD00000"/>
          <x14:colorHigh rgb="FFD00000"/>
          <x14:colorLow rgb="FFD00000"/>
          <x14:sparklines>
            <x14:sparkline>
              <xm:sqref>U5</xm:sqref>
            </x14:sparkline>
            <x14:sparkline>
              <xm:sqref>U6</xm:sqref>
            </x14:sparkline>
            <x14:sparkline>
              <xm:sqref>U7</xm:sqref>
            </x14:sparkline>
            <x14:sparkline>
              <xm:sqref>U8</xm:sqref>
            </x14:sparkline>
            <x14:sparkline>
              <xm:sqref>U9</xm:sqref>
            </x14:sparkline>
            <x14:sparkline>
              <xm:sqref>U10</xm:sqref>
            </x14:sparkline>
            <x14:sparkline>
              <xm:sqref>U11</xm:sqref>
            </x14:sparkline>
            <x14:sparkline>
              <xm:sqref>U12</xm:sqref>
            </x14:sparkline>
            <x14:sparkline>
              <xm:sqref>U13</xm:sqref>
            </x14:sparkline>
            <x14:sparkline>
              <xm:sqref>U14</xm:sqref>
            </x14:sparkline>
            <x14:sparkline>
              <xm:sqref>U15</xm:sqref>
            </x14:sparkline>
            <x14:sparkline>
              <xm:sqref>U16</xm:sqref>
            </x14:sparkline>
            <x14:sparkline>
              <xm:sqref>U17</xm:sqref>
            </x14:sparkline>
            <x14:sparkline>
              <xm:sqref>U18</xm:sqref>
            </x14:sparkline>
            <x14:sparkline>
              <xm:sqref>U19</xm:sqref>
            </x14:sparkline>
            <x14:sparkline>
              <xm:sqref>U25</xm:sqref>
            </x14:sparkline>
            <x14:sparkline>
              <xm:sqref>U26</xm:sqref>
            </x14:sparkline>
            <x14:sparkline>
              <xm:sqref>U27</xm:sqref>
            </x14:sparkline>
            <x14:sparkline>
              <xm:sqref>U28</xm:sqref>
            </x14:sparkline>
            <x14:sparkline>
              <xm:sqref>U29</xm:sqref>
            </x14:sparkline>
            <x14:sparkline>
              <xm:sqref>U30</xm:sqref>
            </x14:sparkline>
            <x14:sparkline>
              <xm:sqref>U31</xm:sqref>
            </x14:sparkline>
            <x14:sparkline>
              <xm:sqref>U32</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AE869-27A6-4CA9-A255-905D58B1F27E}">
  <sheetPr>
    <tabColor rgb="FF00B050"/>
  </sheetPr>
  <dimension ref="A1:R77"/>
  <sheetViews>
    <sheetView zoomScaleNormal="100" workbookViewId="0">
      <pane xSplit="1" ySplit="4" topLeftCell="B5" activePane="bottomRight" state="frozen"/>
      <selection pane="topRight"/>
      <selection pane="bottomLeft"/>
      <selection pane="bottomRight"/>
    </sheetView>
  </sheetViews>
  <sheetFormatPr defaultRowHeight="14.5" x14ac:dyDescent="0.35"/>
  <cols>
    <col min="1" max="1" width="17" style="119" bestFit="1" customWidth="1"/>
    <col min="2" max="2" width="12.26953125" style="119" customWidth="1"/>
    <col min="3" max="3" width="15.7265625" style="119" customWidth="1"/>
    <col min="4" max="4" width="14" style="119" customWidth="1"/>
    <col min="5" max="5" width="15.6328125" style="119" customWidth="1"/>
    <col min="6" max="6" width="13.90625" style="119" customWidth="1"/>
    <col min="7" max="7" width="10.7265625" style="119" bestFit="1" customWidth="1"/>
    <col min="8" max="16384" width="8.7265625" style="119"/>
  </cols>
  <sheetData>
    <row r="1" spans="1:18" s="193" customFormat="1" x14ac:dyDescent="0.35">
      <c r="A1" s="19" t="s">
        <v>360</v>
      </c>
    </row>
    <row r="2" spans="1:18" s="20" customFormat="1" ht="17.5" customHeight="1" x14ac:dyDescent="0.45">
      <c r="A2" s="125"/>
    </row>
    <row r="3" spans="1:18" s="20" customFormat="1" x14ac:dyDescent="0.35">
      <c r="B3" s="745" t="s">
        <v>166</v>
      </c>
      <c r="C3" s="757"/>
      <c r="D3" s="745" t="s">
        <v>22</v>
      </c>
      <c r="E3" s="746"/>
      <c r="F3" s="757"/>
      <c r="G3" s="224"/>
      <c r="P3" s="764"/>
      <c r="Q3" s="764"/>
      <c r="R3" s="764"/>
    </row>
    <row r="4" spans="1:18" s="3" customFormat="1" ht="32.5" customHeight="1" x14ac:dyDescent="0.35">
      <c r="A4" s="361" t="s">
        <v>165</v>
      </c>
      <c r="B4" s="488" t="s">
        <v>25</v>
      </c>
      <c r="C4" s="489" t="s">
        <v>26</v>
      </c>
      <c r="D4" s="488" t="s">
        <v>27</v>
      </c>
      <c r="E4" s="490" t="s">
        <v>28</v>
      </c>
      <c r="F4" s="489" t="s">
        <v>29</v>
      </c>
      <c r="G4" s="313" t="s">
        <v>10</v>
      </c>
      <c r="H4" s="310"/>
      <c r="P4" s="764"/>
      <c r="Q4" s="764"/>
      <c r="R4" s="764"/>
    </row>
    <row r="5" spans="1:18" s="20" customFormat="1" x14ac:dyDescent="0.35">
      <c r="A5" s="491">
        <v>43313</v>
      </c>
      <c r="B5" s="434">
        <v>8500</v>
      </c>
      <c r="C5" s="431">
        <v>21400</v>
      </c>
      <c r="D5" s="434">
        <v>12600</v>
      </c>
      <c r="E5" s="225">
        <v>13500</v>
      </c>
      <c r="F5" s="431">
        <v>3700</v>
      </c>
      <c r="G5" s="225">
        <v>29900</v>
      </c>
      <c r="H5" s="119"/>
      <c r="P5" s="764"/>
      <c r="Q5" s="764"/>
      <c r="R5" s="764"/>
    </row>
    <row r="6" spans="1:18" s="20" customFormat="1" x14ac:dyDescent="0.35">
      <c r="A6" s="492">
        <v>43344</v>
      </c>
      <c r="B6" s="435">
        <v>28800</v>
      </c>
      <c r="C6" s="432">
        <v>43700</v>
      </c>
      <c r="D6" s="435">
        <v>25200</v>
      </c>
      <c r="E6" s="285">
        <v>31200</v>
      </c>
      <c r="F6" s="432">
        <v>16100</v>
      </c>
      <c r="G6" s="285">
        <v>72500</v>
      </c>
      <c r="H6" s="119"/>
      <c r="P6" s="764"/>
      <c r="Q6" s="764"/>
      <c r="R6" s="764"/>
    </row>
    <row r="7" spans="1:18" s="20" customFormat="1" x14ac:dyDescent="0.35">
      <c r="A7" s="491">
        <v>43374</v>
      </c>
      <c r="B7" s="434">
        <v>14000</v>
      </c>
      <c r="C7" s="431">
        <v>32300</v>
      </c>
      <c r="D7" s="434">
        <v>17600</v>
      </c>
      <c r="E7" s="225">
        <v>20000</v>
      </c>
      <c r="F7" s="431">
        <v>8800</v>
      </c>
      <c r="G7" s="225">
        <v>46400</v>
      </c>
      <c r="H7" s="119"/>
      <c r="P7" s="764"/>
      <c r="Q7" s="764"/>
      <c r="R7" s="764"/>
    </row>
    <row r="8" spans="1:18" s="20" customFormat="1" x14ac:dyDescent="0.35">
      <c r="A8" s="493">
        <v>43405</v>
      </c>
      <c r="B8" s="436">
        <v>9100</v>
      </c>
      <c r="C8" s="433">
        <v>25200</v>
      </c>
      <c r="D8" s="436">
        <v>13600</v>
      </c>
      <c r="E8" s="226">
        <v>15300</v>
      </c>
      <c r="F8" s="433">
        <v>5400</v>
      </c>
      <c r="G8" s="226">
        <v>34300</v>
      </c>
      <c r="H8" s="119"/>
      <c r="P8" s="764"/>
      <c r="Q8" s="764"/>
      <c r="R8" s="764"/>
    </row>
    <row r="9" spans="1:18" s="20" customFormat="1" x14ac:dyDescent="0.35">
      <c r="A9" s="491">
        <v>43435</v>
      </c>
      <c r="B9" s="434">
        <v>4000</v>
      </c>
      <c r="C9" s="431">
        <v>13500</v>
      </c>
      <c r="D9" s="434">
        <v>6400</v>
      </c>
      <c r="E9" s="225">
        <v>7900</v>
      </c>
      <c r="F9" s="431">
        <v>3200</v>
      </c>
      <c r="G9" s="225">
        <v>17500</v>
      </c>
      <c r="H9" s="119"/>
      <c r="P9" s="764"/>
      <c r="Q9" s="764"/>
      <c r="R9" s="764"/>
    </row>
    <row r="10" spans="1:18" s="20" customFormat="1" x14ac:dyDescent="0.35">
      <c r="A10" s="493">
        <v>43466</v>
      </c>
      <c r="B10" s="436">
        <v>6100</v>
      </c>
      <c r="C10" s="433">
        <v>26800</v>
      </c>
      <c r="D10" s="436">
        <v>10900</v>
      </c>
      <c r="E10" s="226">
        <v>14500</v>
      </c>
      <c r="F10" s="433">
        <v>7600</v>
      </c>
      <c r="G10" s="226">
        <v>32900</v>
      </c>
      <c r="H10" s="119"/>
      <c r="P10" s="764"/>
      <c r="Q10" s="764"/>
      <c r="R10" s="764"/>
    </row>
    <row r="11" spans="1:18" s="20" customFormat="1" x14ac:dyDescent="0.35">
      <c r="A11" s="491">
        <v>43497</v>
      </c>
      <c r="B11" s="434">
        <v>4600</v>
      </c>
      <c r="C11" s="431">
        <v>22600</v>
      </c>
      <c r="D11" s="434">
        <v>9600</v>
      </c>
      <c r="E11" s="225">
        <v>11900</v>
      </c>
      <c r="F11" s="431">
        <v>5800</v>
      </c>
      <c r="G11" s="225">
        <v>27200</v>
      </c>
      <c r="H11" s="119"/>
      <c r="P11" s="764"/>
      <c r="Q11" s="764"/>
      <c r="R11" s="764"/>
    </row>
    <row r="12" spans="1:18" s="20" customFormat="1" x14ac:dyDescent="0.35">
      <c r="A12" s="493">
        <v>43525</v>
      </c>
      <c r="B12" s="436">
        <v>4500</v>
      </c>
      <c r="C12" s="433">
        <v>22700</v>
      </c>
      <c r="D12" s="436">
        <v>10200</v>
      </c>
      <c r="E12" s="226">
        <v>11900</v>
      </c>
      <c r="F12" s="433">
        <v>5100</v>
      </c>
      <c r="G12" s="226">
        <v>27300</v>
      </c>
      <c r="H12" s="119"/>
      <c r="P12" s="764"/>
      <c r="Q12" s="764"/>
      <c r="R12" s="764"/>
    </row>
    <row r="13" spans="1:18" s="20" customFormat="1" x14ac:dyDescent="0.35">
      <c r="A13" s="678">
        <v>43556</v>
      </c>
      <c r="B13" s="679">
        <v>3700</v>
      </c>
      <c r="C13" s="680">
        <v>19500</v>
      </c>
      <c r="D13" s="679">
        <v>8700</v>
      </c>
      <c r="E13" s="681">
        <v>10500</v>
      </c>
      <c r="F13" s="680">
        <v>4000</v>
      </c>
      <c r="G13" s="681">
        <v>23200</v>
      </c>
      <c r="H13" s="119"/>
      <c r="P13" s="764"/>
      <c r="Q13" s="764"/>
      <c r="R13" s="764"/>
    </row>
    <row r="14" spans="1:18" s="20" customFormat="1" x14ac:dyDescent="0.35">
      <c r="A14" s="682">
        <v>43678</v>
      </c>
      <c r="B14" s="683">
        <v>7000</v>
      </c>
      <c r="C14" s="684">
        <v>16200</v>
      </c>
      <c r="D14" s="683">
        <v>8700</v>
      </c>
      <c r="E14" s="685">
        <v>11100</v>
      </c>
      <c r="F14" s="684">
        <v>3400</v>
      </c>
      <c r="G14" s="685">
        <v>23200</v>
      </c>
      <c r="H14" s="119"/>
      <c r="P14" s="764"/>
      <c r="Q14" s="764"/>
      <c r="R14" s="764"/>
    </row>
    <row r="15" spans="1:18" s="19" customFormat="1" x14ac:dyDescent="0.35">
      <c r="A15" s="686">
        <v>43709</v>
      </c>
      <c r="B15" s="687">
        <v>28200</v>
      </c>
      <c r="C15" s="688">
        <v>49400</v>
      </c>
      <c r="D15" s="687">
        <v>23100</v>
      </c>
      <c r="E15" s="689">
        <v>32800</v>
      </c>
      <c r="F15" s="688">
        <v>21700</v>
      </c>
      <c r="G15" s="689">
        <v>77600</v>
      </c>
      <c r="H15" s="135"/>
      <c r="P15" s="764"/>
      <c r="Q15" s="764"/>
      <c r="R15" s="764"/>
    </row>
    <row r="16" spans="1:18" s="20" customFormat="1" x14ac:dyDescent="0.35">
      <c r="A16" s="493">
        <v>43739</v>
      </c>
      <c r="B16" s="436">
        <v>11100</v>
      </c>
      <c r="C16" s="433">
        <v>30300</v>
      </c>
      <c r="D16" s="436">
        <v>13200</v>
      </c>
      <c r="E16" s="226">
        <v>18000</v>
      </c>
      <c r="F16" s="433">
        <v>10200</v>
      </c>
      <c r="G16" s="226">
        <v>41400</v>
      </c>
      <c r="H16" s="119"/>
      <c r="P16" s="764"/>
      <c r="Q16" s="764"/>
      <c r="R16" s="764"/>
    </row>
    <row r="17" spans="1:18" s="20" customFormat="1" x14ac:dyDescent="0.35">
      <c r="A17" s="491">
        <v>43770</v>
      </c>
      <c r="B17" s="434">
        <v>7500</v>
      </c>
      <c r="C17" s="431">
        <v>21500</v>
      </c>
      <c r="D17" s="434">
        <v>10500</v>
      </c>
      <c r="E17" s="225">
        <v>13300</v>
      </c>
      <c r="F17" s="431">
        <v>5200</v>
      </c>
      <c r="G17" s="225">
        <v>29000</v>
      </c>
      <c r="H17" s="119"/>
      <c r="P17" s="764"/>
      <c r="Q17" s="764"/>
      <c r="R17" s="764"/>
    </row>
    <row r="18" spans="1:18" s="20" customFormat="1" x14ac:dyDescent="0.35">
      <c r="A18" s="493">
        <v>43800</v>
      </c>
      <c r="B18" s="436">
        <v>3200</v>
      </c>
      <c r="C18" s="433">
        <v>12000</v>
      </c>
      <c r="D18" s="436">
        <v>5000</v>
      </c>
      <c r="E18" s="226">
        <v>7000</v>
      </c>
      <c r="F18" s="433">
        <v>3100</v>
      </c>
      <c r="G18" s="226">
        <v>15200</v>
      </c>
      <c r="H18" s="119"/>
      <c r="P18" s="764"/>
      <c r="Q18" s="764"/>
      <c r="R18" s="764"/>
    </row>
    <row r="19" spans="1:18" s="20" customFormat="1" x14ac:dyDescent="0.35">
      <c r="A19" s="491">
        <v>43831</v>
      </c>
      <c r="B19" s="434">
        <v>5500</v>
      </c>
      <c r="C19" s="431">
        <v>26200</v>
      </c>
      <c r="D19" s="434">
        <v>9400</v>
      </c>
      <c r="E19" s="225">
        <v>13500</v>
      </c>
      <c r="F19" s="431">
        <v>8800</v>
      </c>
      <c r="G19" s="225">
        <v>31700</v>
      </c>
      <c r="H19" s="119"/>
    </row>
    <row r="20" spans="1:18" s="20" customFormat="1" x14ac:dyDescent="0.35">
      <c r="A20" s="493">
        <v>43862</v>
      </c>
      <c r="B20" s="436">
        <v>4100</v>
      </c>
      <c r="C20" s="433">
        <v>20100</v>
      </c>
      <c r="D20" s="436">
        <v>8200</v>
      </c>
      <c r="E20" s="226">
        <v>10400</v>
      </c>
      <c r="F20" s="433">
        <v>5600</v>
      </c>
      <c r="G20" s="226">
        <v>24300</v>
      </c>
      <c r="H20" s="119"/>
    </row>
    <row r="21" spans="1:18" s="20" customFormat="1" x14ac:dyDescent="0.35">
      <c r="A21" s="678">
        <v>43891</v>
      </c>
      <c r="B21" s="679">
        <v>2700</v>
      </c>
      <c r="C21" s="680">
        <v>17900</v>
      </c>
      <c r="D21" s="679">
        <v>6100</v>
      </c>
      <c r="E21" s="681">
        <v>8900</v>
      </c>
      <c r="F21" s="680">
        <v>5600</v>
      </c>
      <c r="G21" s="681">
        <v>20600</v>
      </c>
      <c r="H21" s="119"/>
    </row>
    <row r="22" spans="1:18" s="20" customFormat="1" x14ac:dyDescent="0.35">
      <c r="A22" s="682">
        <v>43922</v>
      </c>
      <c r="B22" s="683">
        <v>700</v>
      </c>
      <c r="C22" s="684">
        <v>8200</v>
      </c>
      <c r="D22" s="683">
        <v>2200</v>
      </c>
      <c r="E22" s="685">
        <v>3800</v>
      </c>
      <c r="F22" s="684">
        <v>3000</v>
      </c>
      <c r="G22" s="685">
        <v>8900</v>
      </c>
      <c r="H22" s="119"/>
    </row>
    <row r="23" spans="1:18" s="20" customFormat="1" x14ac:dyDescent="0.35">
      <c r="A23" s="491">
        <v>44044</v>
      </c>
      <c r="B23" s="434">
        <v>3200</v>
      </c>
      <c r="C23" s="431">
        <v>12500</v>
      </c>
      <c r="D23" s="434">
        <v>4500</v>
      </c>
      <c r="E23" s="225">
        <v>7200</v>
      </c>
      <c r="F23" s="431">
        <v>4000</v>
      </c>
      <c r="G23" s="225">
        <v>15700</v>
      </c>
      <c r="H23" s="119"/>
    </row>
    <row r="24" spans="1:18" s="19" customFormat="1" x14ac:dyDescent="0.35">
      <c r="A24" s="492">
        <v>44075</v>
      </c>
      <c r="B24" s="435">
        <v>13800</v>
      </c>
      <c r="C24" s="432">
        <v>37300</v>
      </c>
      <c r="D24" s="435">
        <v>11200</v>
      </c>
      <c r="E24" s="285">
        <v>19500</v>
      </c>
      <c r="F24" s="432">
        <v>20400</v>
      </c>
      <c r="G24" s="285">
        <v>51100</v>
      </c>
      <c r="H24" s="135"/>
    </row>
    <row r="25" spans="1:18" s="20" customFormat="1" x14ac:dyDescent="0.35">
      <c r="A25" s="491">
        <v>44105</v>
      </c>
      <c r="B25" s="434">
        <v>9600</v>
      </c>
      <c r="C25" s="431">
        <v>26500</v>
      </c>
      <c r="D25" s="434">
        <v>9400</v>
      </c>
      <c r="E25" s="225">
        <v>15600</v>
      </c>
      <c r="F25" s="431">
        <v>11100</v>
      </c>
      <c r="G25" s="225">
        <v>36100</v>
      </c>
      <c r="H25" s="119"/>
    </row>
    <row r="26" spans="1:18" s="20" customFormat="1" x14ac:dyDescent="0.35">
      <c r="A26" s="493">
        <v>44136</v>
      </c>
      <c r="B26" s="436">
        <v>7700</v>
      </c>
      <c r="C26" s="433">
        <v>23000</v>
      </c>
      <c r="D26" s="436">
        <v>8800</v>
      </c>
      <c r="E26" s="226">
        <v>13800</v>
      </c>
      <c r="F26" s="433">
        <v>8200</v>
      </c>
      <c r="G26" s="226">
        <v>30800</v>
      </c>
      <c r="H26" s="119"/>
    </row>
    <row r="27" spans="1:18" s="20" customFormat="1" x14ac:dyDescent="0.35">
      <c r="A27" s="491">
        <v>44166</v>
      </c>
      <c r="B27" s="434">
        <v>3400</v>
      </c>
      <c r="C27" s="431">
        <v>13700</v>
      </c>
      <c r="D27" s="434">
        <v>4700</v>
      </c>
      <c r="E27" s="225">
        <v>7700</v>
      </c>
      <c r="F27" s="431">
        <v>4700</v>
      </c>
      <c r="G27" s="225">
        <v>17000</v>
      </c>
      <c r="H27" s="119"/>
    </row>
    <row r="28" spans="1:18" s="20" customFormat="1" x14ac:dyDescent="0.35">
      <c r="A28" s="493">
        <v>44197</v>
      </c>
      <c r="B28" s="436">
        <v>5100</v>
      </c>
      <c r="C28" s="433">
        <v>24800</v>
      </c>
      <c r="D28" s="436">
        <v>6700</v>
      </c>
      <c r="E28" s="226">
        <v>12700</v>
      </c>
      <c r="F28" s="433">
        <v>10500</v>
      </c>
      <c r="G28" s="226">
        <v>29900</v>
      </c>
      <c r="H28" s="119"/>
    </row>
    <row r="29" spans="1:18" s="20" customFormat="1" x14ac:dyDescent="0.35">
      <c r="A29" s="678">
        <v>44228</v>
      </c>
      <c r="B29" s="679">
        <v>3300</v>
      </c>
      <c r="C29" s="680">
        <v>19600</v>
      </c>
      <c r="D29" s="679">
        <v>5700</v>
      </c>
      <c r="E29" s="681">
        <v>9800</v>
      </c>
      <c r="F29" s="680">
        <v>7500</v>
      </c>
      <c r="G29" s="681">
        <v>23000</v>
      </c>
      <c r="H29" s="119"/>
    </row>
    <row r="30" spans="1:18" s="20" customFormat="1" x14ac:dyDescent="0.35">
      <c r="A30" s="682">
        <v>44256</v>
      </c>
      <c r="B30" s="683">
        <v>3800</v>
      </c>
      <c r="C30" s="684">
        <v>25000</v>
      </c>
      <c r="D30" s="683">
        <v>7300</v>
      </c>
      <c r="E30" s="685">
        <v>12400</v>
      </c>
      <c r="F30" s="684">
        <v>9100</v>
      </c>
      <c r="G30" s="685">
        <v>28800</v>
      </c>
      <c r="H30" s="119"/>
    </row>
    <row r="31" spans="1:18" s="20" customFormat="1" x14ac:dyDescent="0.35">
      <c r="A31" s="491">
        <v>44287</v>
      </c>
      <c r="B31" s="434">
        <v>3200</v>
      </c>
      <c r="C31" s="431">
        <v>17600</v>
      </c>
      <c r="D31" s="434">
        <v>6100</v>
      </c>
      <c r="E31" s="225">
        <v>9400</v>
      </c>
      <c r="F31" s="431">
        <v>5300</v>
      </c>
      <c r="G31" s="225">
        <v>20800</v>
      </c>
      <c r="H31" s="119"/>
    </row>
    <row r="32" spans="1:18" s="20" customFormat="1" x14ac:dyDescent="0.35">
      <c r="A32" s="493">
        <v>44409</v>
      </c>
      <c r="B32" s="436">
        <v>5700</v>
      </c>
      <c r="C32" s="433">
        <v>15900</v>
      </c>
      <c r="D32" s="436">
        <v>6900</v>
      </c>
      <c r="E32" s="226">
        <v>9500</v>
      </c>
      <c r="F32" s="433">
        <v>5200</v>
      </c>
      <c r="G32" s="226">
        <v>21600</v>
      </c>
      <c r="H32" s="119"/>
    </row>
    <row r="33" spans="1:8" s="19" customFormat="1" x14ac:dyDescent="0.35">
      <c r="A33" s="686">
        <v>44440</v>
      </c>
      <c r="B33" s="687">
        <v>28100</v>
      </c>
      <c r="C33" s="688">
        <v>53600</v>
      </c>
      <c r="D33" s="687">
        <v>20600</v>
      </c>
      <c r="E33" s="689">
        <v>34900</v>
      </c>
      <c r="F33" s="688">
        <v>26200</v>
      </c>
      <c r="G33" s="689">
        <v>81700</v>
      </c>
      <c r="H33" s="135"/>
    </row>
    <row r="34" spans="1:8" s="20" customFormat="1" x14ac:dyDescent="0.35">
      <c r="A34" s="493">
        <v>44470</v>
      </c>
      <c r="B34" s="436">
        <v>8800</v>
      </c>
      <c r="C34" s="433">
        <v>27400</v>
      </c>
      <c r="D34" s="436">
        <v>9500</v>
      </c>
      <c r="E34" s="226">
        <v>15200</v>
      </c>
      <c r="F34" s="433">
        <v>11500</v>
      </c>
      <c r="G34" s="226">
        <v>36200</v>
      </c>
      <c r="H34" s="119"/>
    </row>
    <row r="35" spans="1:8" s="20" customFormat="1" x14ac:dyDescent="0.35">
      <c r="A35" s="491">
        <v>44501</v>
      </c>
      <c r="B35" s="434">
        <v>8400</v>
      </c>
      <c r="C35" s="431">
        <v>25000</v>
      </c>
      <c r="D35" s="434">
        <v>10300</v>
      </c>
      <c r="E35" s="225">
        <v>14700</v>
      </c>
      <c r="F35" s="431">
        <v>8300</v>
      </c>
      <c r="G35" s="225">
        <v>33400</v>
      </c>
      <c r="H35" s="119"/>
    </row>
    <row r="36" spans="1:8" s="20" customFormat="1" x14ac:dyDescent="0.35">
      <c r="A36" s="493">
        <v>44531</v>
      </c>
      <c r="B36" s="436">
        <v>2300</v>
      </c>
      <c r="C36" s="433">
        <v>11500</v>
      </c>
      <c r="D36" s="436">
        <v>3400</v>
      </c>
      <c r="E36" s="226">
        <v>5800</v>
      </c>
      <c r="F36" s="433">
        <v>4600</v>
      </c>
      <c r="G36" s="226">
        <v>13800</v>
      </c>
      <c r="H36" s="119"/>
    </row>
    <row r="37" spans="1:8" s="20" customFormat="1" x14ac:dyDescent="0.35">
      <c r="A37" s="678">
        <v>44562</v>
      </c>
      <c r="B37" s="679">
        <v>5400</v>
      </c>
      <c r="C37" s="680">
        <v>25600</v>
      </c>
      <c r="D37" s="679">
        <v>7600</v>
      </c>
      <c r="E37" s="681">
        <v>13000</v>
      </c>
      <c r="F37" s="680">
        <v>10300</v>
      </c>
      <c r="G37" s="681">
        <v>31000</v>
      </c>
      <c r="H37" s="119"/>
    </row>
    <row r="38" spans="1:8" s="20" customFormat="1" x14ac:dyDescent="0.35">
      <c r="A38" s="682">
        <v>44593</v>
      </c>
      <c r="B38" s="683">
        <v>3500</v>
      </c>
      <c r="C38" s="684">
        <v>20400</v>
      </c>
      <c r="D38" s="683">
        <v>5900</v>
      </c>
      <c r="E38" s="685">
        <v>10600</v>
      </c>
      <c r="F38" s="684">
        <v>7400</v>
      </c>
      <c r="G38" s="685">
        <v>23900</v>
      </c>
      <c r="H38" s="119"/>
    </row>
    <row r="39" spans="1:8" s="20" customFormat="1" x14ac:dyDescent="0.35">
      <c r="A39" s="678">
        <v>44621</v>
      </c>
      <c r="B39" s="679">
        <v>4100</v>
      </c>
      <c r="C39" s="680">
        <v>25300</v>
      </c>
      <c r="D39" s="679">
        <v>7600</v>
      </c>
      <c r="E39" s="681">
        <v>12700</v>
      </c>
      <c r="F39" s="680">
        <v>9200</v>
      </c>
      <c r="G39" s="681">
        <v>29500</v>
      </c>
      <c r="H39" s="119"/>
    </row>
    <row r="40" spans="1:8" s="20" customFormat="1" x14ac:dyDescent="0.35">
      <c r="A40" s="682">
        <v>44652</v>
      </c>
      <c r="B40" s="683">
        <v>2200</v>
      </c>
      <c r="C40" s="684">
        <v>15600</v>
      </c>
      <c r="D40" s="683">
        <v>4600</v>
      </c>
      <c r="E40" s="685">
        <v>7700</v>
      </c>
      <c r="F40" s="684">
        <v>5500</v>
      </c>
      <c r="G40" s="685">
        <v>17900</v>
      </c>
      <c r="H40" s="119"/>
    </row>
    <row r="41" spans="1:8" s="20" customFormat="1" x14ac:dyDescent="0.35"/>
    <row r="42" spans="1:8" s="20" customFormat="1" x14ac:dyDescent="0.35">
      <c r="A42" s="20" t="s">
        <v>176</v>
      </c>
    </row>
    <row r="43" spans="1:8" s="20" customFormat="1" x14ac:dyDescent="0.35">
      <c r="A43" s="20" t="s">
        <v>347</v>
      </c>
    </row>
    <row r="45" spans="1:8" x14ac:dyDescent="0.35">
      <c r="A45" s="223"/>
      <c r="B45" s="223"/>
      <c r="C45" s="223"/>
      <c r="D45" s="223"/>
    </row>
    <row r="46" spans="1:8" x14ac:dyDescent="0.35">
      <c r="A46" s="2" t="s">
        <v>221</v>
      </c>
      <c r="B46" s="133"/>
      <c r="C46" s="133"/>
      <c r="D46" s="133"/>
    </row>
    <row r="47" spans="1:8" x14ac:dyDescent="0.35">
      <c r="A47" s="275"/>
      <c r="B47" s="133"/>
      <c r="C47" s="133"/>
      <c r="D47" s="133"/>
    </row>
    <row r="48" spans="1:8" x14ac:dyDescent="0.35">
      <c r="A48" s="275"/>
      <c r="B48" s="133"/>
      <c r="C48" s="133"/>
      <c r="D48" s="133"/>
    </row>
    <row r="49" spans="1:4" x14ac:dyDescent="0.35">
      <c r="A49" s="275"/>
      <c r="B49" s="133"/>
      <c r="C49" s="133"/>
      <c r="D49" s="133"/>
    </row>
    <row r="50" spans="1:4" x14ac:dyDescent="0.35">
      <c r="A50" s="275"/>
      <c r="B50" s="133"/>
      <c r="C50" s="133"/>
      <c r="D50" s="133"/>
    </row>
    <row r="51" spans="1:4" x14ac:dyDescent="0.35">
      <c r="A51" s="275"/>
      <c r="B51" s="133"/>
      <c r="C51" s="133"/>
      <c r="D51" s="133"/>
    </row>
    <row r="52" spans="1:4" x14ac:dyDescent="0.35">
      <c r="A52" s="275"/>
      <c r="B52" s="133"/>
      <c r="C52" s="133"/>
      <c r="D52" s="133"/>
    </row>
    <row r="53" spans="1:4" x14ac:dyDescent="0.35">
      <c r="A53" s="275"/>
      <c r="B53" s="133"/>
      <c r="C53" s="133"/>
      <c r="D53" s="133"/>
    </row>
    <row r="54" spans="1:4" x14ac:dyDescent="0.35">
      <c r="A54" s="275"/>
      <c r="B54" s="133"/>
      <c r="C54" s="133"/>
      <c r="D54" s="133"/>
    </row>
    <row r="55" spans="1:4" x14ac:dyDescent="0.35">
      <c r="A55" s="275"/>
      <c r="B55" s="133"/>
      <c r="C55" s="133"/>
      <c r="D55" s="133"/>
    </row>
    <row r="56" spans="1:4" x14ac:dyDescent="0.35">
      <c r="A56" s="275"/>
      <c r="B56" s="133"/>
      <c r="C56" s="133"/>
      <c r="D56" s="133"/>
    </row>
    <row r="57" spans="1:4" x14ac:dyDescent="0.35">
      <c r="A57" s="275"/>
      <c r="B57" s="133"/>
      <c r="C57" s="133"/>
      <c r="D57" s="133"/>
    </row>
    <row r="58" spans="1:4" x14ac:dyDescent="0.35">
      <c r="A58" s="275"/>
      <c r="B58" s="133"/>
      <c r="C58" s="133"/>
      <c r="D58" s="133"/>
    </row>
    <row r="59" spans="1:4" x14ac:dyDescent="0.35">
      <c r="A59" s="275"/>
      <c r="B59" s="133"/>
      <c r="C59" s="133"/>
      <c r="D59" s="133"/>
    </row>
    <row r="60" spans="1:4" x14ac:dyDescent="0.35">
      <c r="A60" s="275"/>
      <c r="B60" s="133"/>
      <c r="C60" s="133"/>
      <c r="D60" s="133"/>
    </row>
    <row r="61" spans="1:4" x14ac:dyDescent="0.35">
      <c r="A61" s="275"/>
      <c r="B61" s="133"/>
      <c r="C61" s="133"/>
      <c r="D61" s="133"/>
    </row>
    <row r="62" spans="1:4" x14ac:dyDescent="0.35">
      <c r="A62" s="275"/>
      <c r="B62" s="133"/>
      <c r="C62" s="133"/>
      <c r="D62" s="133"/>
    </row>
    <row r="63" spans="1:4" x14ac:dyDescent="0.35">
      <c r="A63" s="275"/>
      <c r="B63" s="133"/>
      <c r="C63" s="133"/>
      <c r="D63" s="133"/>
    </row>
    <row r="64" spans="1:4" x14ac:dyDescent="0.35">
      <c r="A64" s="275"/>
      <c r="B64" s="133"/>
      <c r="C64" s="133"/>
      <c r="D64" s="133"/>
    </row>
    <row r="65" spans="1:4" x14ac:dyDescent="0.35">
      <c r="A65" s="275"/>
      <c r="B65" s="133"/>
      <c r="C65" s="133"/>
      <c r="D65" s="133"/>
    </row>
    <row r="66" spans="1:4" x14ac:dyDescent="0.35">
      <c r="A66" s="275"/>
      <c r="B66" s="133"/>
      <c r="C66" s="133"/>
      <c r="D66" s="133"/>
    </row>
    <row r="67" spans="1:4" x14ac:dyDescent="0.35">
      <c r="A67" s="275"/>
      <c r="B67" s="133"/>
      <c r="C67" s="133"/>
      <c r="D67" s="133"/>
    </row>
    <row r="68" spans="1:4" x14ac:dyDescent="0.35">
      <c r="A68" s="275"/>
      <c r="B68" s="133"/>
      <c r="C68" s="133"/>
      <c r="D68" s="133"/>
    </row>
    <row r="69" spans="1:4" x14ac:dyDescent="0.35">
      <c r="A69" s="275"/>
      <c r="B69" s="133"/>
      <c r="C69" s="133"/>
      <c r="D69" s="133"/>
    </row>
    <row r="70" spans="1:4" x14ac:dyDescent="0.35">
      <c r="A70" s="275"/>
      <c r="B70" s="133"/>
      <c r="C70" s="133"/>
      <c r="D70" s="133"/>
    </row>
    <row r="71" spans="1:4" x14ac:dyDescent="0.35">
      <c r="A71" s="275"/>
      <c r="B71" s="133"/>
      <c r="C71" s="133"/>
      <c r="D71" s="133"/>
    </row>
    <row r="72" spans="1:4" x14ac:dyDescent="0.35">
      <c r="A72" s="275"/>
      <c r="B72" s="133"/>
      <c r="C72" s="133"/>
      <c r="D72" s="133"/>
    </row>
    <row r="73" spans="1:4" x14ac:dyDescent="0.35">
      <c r="A73" s="275"/>
      <c r="B73" s="133"/>
      <c r="C73" s="133"/>
      <c r="D73" s="133"/>
    </row>
    <row r="74" spans="1:4" x14ac:dyDescent="0.35">
      <c r="A74" s="275"/>
      <c r="B74" s="133"/>
      <c r="C74" s="133"/>
      <c r="D74" s="133"/>
    </row>
    <row r="75" spans="1:4" x14ac:dyDescent="0.35">
      <c r="A75" s="275"/>
      <c r="B75" s="133"/>
      <c r="C75" s="133"/>
      <c r="D75" s="133"/>
    </row>
    <row r="76" spans="1:4" x14ac:dyDescent="0.35">
      <c r="A76" s="275"/>
      <c r="B76" s="133"/>
      <c r="C76" s="133"/>
      <c r="D76" s="133"/>
    </row>
    <row r="77" spans="1:4" x14ac:dyDescent="0.35">
      <c r="A77" s="275"/>
      <c r="B77" s="133"/>
      <c r="C77" s="133"/>
      <c r="D77" s="133"/>
    </row>
  </sheetData>
  <mergeCells count="3">
    <mergeCell ref="P3:R18"/>
    <mergeCell ref="B3:C3"/>
    <mergeCell ref="D3:F3"/>
  </mergeCells>
  <hyperlinks>
    <hyperlink ref="A46" location="Contents!A1" display="Back to index" xr:uid="{26E34928-36AD-44A8-A3CD-61E12B4BBFBB}"/>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D9F28-4DCE-4D9D-B136-0B9116F9DABE}">
  <sheetPr>
    <tabColor rgb="FF00B050"/>
  </sheetPr>
  <dimension ref="A1:P42"/>
  <sheetViews>
    <sheetView zoomScaleNormal="100" workbookViewId="0">
      <pane xSplit="2" ySplit="4" topLeftCell="C5" activePane="bottomRight" state="frozen"/>
      <selection pane="topRight"/>
      <selection pane="bottomLeft"/>
      <selection pane="bottomRight"/>
    </sheetView>
  </sheetViews>
  <sheetFormatPr defaultRowHeight="14.5" x14ac:dyDescent="0.35"/>
  <cols>
    <col min="1" max="1" width="21.36328125" style="20" customWidth="1"/>
    <col min="2" max="2" width="18.36328125" style="20" customWidth="1"/>
    <col min="3" max="7" width="10.54296875" style="20" customWidth="1"/>
    <col min="8" max="10" width="14.453125" style="20" customWidth="1"/>
    <col min="11" max="11" width="8.7265625" style="20"/>
    <col min="12" max="12" width="31.08984375" style="20" bestFit="1" customWidth="1"/>
    <col min="13" max="16384" width="8.7265625" style="20"/>
  </cols>
  <sheetData>
    <row r="1" spans="1:16" s="193" customFormat="1" x14ac:dyDescent="0.35">
      <c r="A1" s="19" t="s">
        <v>353</v>
      </c>
    </row>
    <row r="2" spans="1:16" ht="21" x14ac:dyDescent="0.5">
      <c r="A2" s="121"/>
      <c r="K2" s="119"/>
      <c r="L2" s="119"/>
      <c r="M2" s="119"/>
    </row>
    <row r="3" spans="1:16" ht="14.5" customHeight="1" x14ac:dyDescent="0.35">
      <c r="C3" s="739" t="s">
        <v>94</v>
      </c>
      <c r="D3" s="740"/>
      <c r="E3" s="740"/>
      <c r="F3" s="740"/>
      <c r="G3" s="740"/>
      <c r="H3" s="745" t="s">
        <v>222</v>
      </c>
      <c r="I3" s="746"/>
      <c r="J3" s="746"/>
      <c r="K3" s="119"/>
      <c r="L3" s="119"/>
      <c r="M3" s="119"/>
    </row>
    <row r="4" spans="1:16" ht="29" x14ac:dyDescent="0.35">
      <c r="A4" s="21" t="s">
        <v>111</v>
      </c>
      <c r="B4" s="438" t="s">
        <v>22</v>
      </c>
      <c r="C4" s="305" t="s">
        <v>36</v>
      </c>
      <c r="D4" s="306" t="s">
        <v>37</v>
      </c>
      <c r="E4" s="307" t="s">
        <v>12</v>
      </c>
      <c r="F4" s="306" t="s">
        <v>13</v>
      </c>
      <c r="G4" s="306" t="s">
        <v>5</v>
      </c>
      <c r="H4" s="437" t="s">
        <v>266</v>
      </c>
      <c r="I4" s="31" t="s">
        <v>267</v>
      </c>
      <c r="J4" s="31" t="s">
        <v>272</v>
      </c>
      <c r="K4" s="119"/>
      <c r="L4" s="119"/>
      <c r="M4" s="119"/>
    </row>
    <row r="5" spans="1:16" ht="14.5" customHeight="1" x14ac:dyDescent="0.35">
      <c r="A5" s="756" t="s">
        <v>58</v>
      </c>
      <c r="B5" s="24" t="s">
        <v>30</v>
      </c>
      <c r="C5" s="336">
        <v>15840</v>
      </c>
      <c r="D5" s="96">
        <v>14770</v>
      </c>
      <c r="E5" s="96">
        <v>12960</v>
      </c>
      <c r="F5" s="96">
        <v>11280</v>
      </c>
      <c r="G5" s="343">
        <v>10810</v>
      </c>
      <c r="H5" s="103">
        <v>-4.1666666666666625</v>
      </c>
      <c r="I5" s="103">
        <v>-16.589506172839506</v>
      </c>
      <c r="J5" s="104">
        <v>-31.755050505050509</v>
      </c>
      <c r="K5" s="119"/>
      <c r="L5" s="119"/>
      <c r="M5" s="119"/>
      <c r="N5" s="140"/>
      <c r="O5" s="140"/>
      <c r="P5" s="140"/>
    </row>
    <row r="6" spans="1:16" x14ac:dyDescent="0.35">
      <c r="A6" s="756"/>
      <c r="B6" s="24" t="s">
        <v>31</v>
      </c>
      <c r="C6" s="336">
        <v>4860</v>
      </c>
      <c r="D6" s="96">
        <v>5740</v>
      </c>
      <c r="E6" s="96">
        <v>6270</v>
      </c>
      <c r="F6" s="96">
        <v>6380</v>
      </c>
      <c r="G6" s="343">
        <v>5780</v>
      </c>
      <c r="H6" s="103">
        <v>-9.4043887147335461</v>
      </c>
      <c r="I6" s="103">
        <v>-7.8149920255183414</v>
      </c>
      <c r="J6" s="104">
        <v>18.930041152263378</v>
      </c>
      <c r="N6" s="140"/>
      <c r="O6" s="140"/>
      <c r="P6" s="140"/>
    </row>
    <row r="7" spans="1:16" x14ac:dyDescent="0.35">
      <c r="A7" s="756"/>
      <c r="B7" s="24" t="s">
        <v>32</v>
      </c>
      <c r="C7" s="336">
        <v>290</v>
      </c>
      <c r="D7" s="96">
        <v>1090</v>
      </c>
      <c r="E7" s="96">
        <v>1260</v>
      </c>
      <c r="F7" s="96">
        <v>1530</v>
      </c>
      <c r="G7" s="343">
        <v>1130</v>
      </c>
      <c r="H7" s="103">
        <v>-26.143790849673199</v>
      </c>
      <c r="I7" s="103">
        <v>-10.317460317460315</v>
      </c>
      <c r="J7" s="104">
        <v>289.65517241379308</v>
      </c>
      <c r="N7" s="140"/>
      <c r="O7" s="140"/>
      <c r="P7" s="140"/>
    </row>
    <row r="8" spans="1:16" ht="14" customHeight="1" x14ac:dyDescent="0.35">
      <c r="A8" s="756"/>
      <c r="B8" s="24" t="s">
        <v>33</v>
      </c>
      <c r="C8" s="336">
        <v>220</v>
      </c>
      <c r="D8" s="96">
        <v>1060</v>
      </c>
      <c r="E8" s="96">
        <v>2050</v>
      </c>
      <c r="F8" s="96">
        <v>2730</v>
      </c>
      <c r="G8" s="343">
        <v>2250</v>
      </c>
      <c r="H8" s="103">
        <v>-17.582417582417587</v>
      </c>
      <c r="I8" s="103">
        <v>9.7560975609756184</v>
      </c>
      <c r="J8" s="104">
        <v>922.72727272727263</v>
      </c>
      <c r="N8" s="140"/>
      <c r="O8" s="140"/>
      <c r="P8" s="140"/>
    </row>
    <row r="9" spans="1:16" x14ac:dyDescent="0.35">
      <c r="A9" s="756"/>
      <c r="B9" s="28" t="s">
        <v>34</v>
      </c>
      <c r="C9" s="337">
        <v>21210</v>
      </c>
      <c r="D9" s="99">
        <v>22660</v>
      </c>
      <c r="E9" s="99">
        <v>22530</v>
      </c>
      <c r="F9" s="99">
        <v>21920</v>
      </c>
      <c r="G9" s="344">
        <v>19960</v>
      </c>
      <c r="H9" s="105">
        <v>-8.9416058394160558</v>
      </c>
      <c r="I9" s="105">
        <v>-11.407012871726586</v>
      </c>
      <c r="J9" s="106">
        <v>-5.8934464875058934</v>
      </c>
      <c r="N9" s="140"/>
      <c r="O9" s="140"/>
      <c r="P9" s="140"/>
    </row>
    <row r="10" spans="1:16" ht="14.5" customHeight="1" x14ac:dyDescent="0.35">
      <c r="A10" s="758" t="s">
        <v>59</v>
      </c>
      <c r="B10" s="115" t="s">
        <v>30</v>
      </c>
      <c r="C10" s="354">
        <v>42490</v>
      </c>
      <c r="D10" s="350">
        <v>27280</v>
      </c>
      <c r="E10" s="350">
        <v>23550</v>
      </c>
      <c r="F10" s="350">
        <v>17190</v>
      </c>
      <c r="G10" s="350">
        <v>13250</v>
      </c>
      <c r="H10" s="107">
        <v>-22.920302501454337</v>
      </c>
      <c r="I10" s="107">
        <v>-43.736730360934182</v>
      </c>
      <c r="J10" s="108">
        <v>-68.816192045187094</v>
      </c>
      <c r="N10" s="140"/>
      <c r="O10" s="140"/>
      <c r="P10" s="140"/>
    </row>
    <row r="11" spans="1:16" x14ac:dyDescent="0.35">
      <c r="A11" s="758"/>
      <c r="B11" s="115" t="s">
        <v>31</v>
      </c>
      <c r="C11" s="354">
        <v>31650</v>
      </c>
      <c r="D11" s="350">
        <v>32060</v>
      </c>
      <c r="E11" s="350">
        <v>33170</v>
      </c>
      <c r="F11" s="350">
        <v>30740</v>
      </c>
      <c r="G11" s="350">
        <v>22440</v>
      </c>
      <c r="H11" s="107">
        <v>-27.000650618087185</v>
      </c>
      <c r="I11" s="107">
        <v>-32.348507687669581</v>
      </c>
      <c r="J11" s="108">
        <v>-29.099526066350712</v>
      </c>
      <c r="N11" s="140"/>
      <c r="O11" s="140"/>
      <c r="P11" s="140"/>
    </row>
    <row r="12" spans="1:16" x14ac:dyDescent="0.35">
      <c r="A12" s="758"/>
      <c r="B12" s="115" t="s">
        <v>32</v>
      </c>
      <c r="C12" s="354">
        <v>570</v>
      </c>
      <c r="D12" s="350">
        <v>1350</v>
      </c>
      <c r="E12" s="350">
        <v>1900</v>
      </c>
      <c r="F12" s="350">
        <v>2210</v>
      </c>
      <c r="G12" s="350">
        <v>2210</v>
      </c>
      <c r="H12" s="107">
        <v>0</v>
      </c>
      <c r="I12" s="107">
        <v>16.315789473684216</v>
      </c>
      <c r="J12" s="108">
        <v>287.71929824561403</v>
      </c>
      <c r="N12" s="140"/>
      <c r="O12" s="140"/>
      <c r="P12" s="140"/>
    </row>
    <row r="13" spans="1:16" x14ac:dyDescent="0.35">
      <c r="A13" s="758"/>
      <c r="B13" s="115" t="s">
        <v>33</v>
      </c>
      <c r="C13" s="354">
        <v>320</v>
      </c>
      <c r="D13" s="350">
        <v>720</v>
      </c>
      <c r="E13" s="350">
        <v>1350</v>
      </c>
      <c r="F13" s="350">
        <v>1860</v>
      </c>
      <c r="G13" s="350">
        <v>1610</v>
      </c>
      <c r="H13" s="107">
        <v>-13.440860215053762</v>
      </c>
      <c r="I13" s="107">
        <v>19.259259259259267</v>
      </c>
      <c r="J13" s="108">
        <v>403.125</v>
      </c>
      <c r="N13" s="140"/>
      <c r="O13" s="140"/>
      <c r="P13" s="140"/>
    </row>
    <row r="14" spans="1:16" x14ac:dyDescent="0.35">
      <c r="A14" s="758"/>
      <c r="B14" s="116" t="s">
        <v>34</v>
      </c>
      <c r="C14" s="355">
        <v>75020</v>
      </c>
      <c r="D14" s="352">
        <v>61400</v>
      </c>
      <c r="E14" s="352">
        <v>59970</v>
      </c>
      <c r="F14" s="352">
        <v>52000</v>
      </c>
      <c r="G14" s="352">
        <v>39510</v>
      </c>
      <c r="H14" s="109">
        <v>-24.01923076923077</v>
      </c>
      <c r="I14" s="109">
        <v>-34.117058529264632</v>
      </c>
      <c r="J14" s="110">
        <v>-47.334044254865368</v>
      </c>
      <c r="N14" s="140"/>
      <c r="O14" s="140"/>
      <c r="P14" s="140"/>
    </row>
    <row r="15" spans="1:16" ht="14.5" customHeight="1" x14ac:dyDescent="0.35">
      <c r="A15" s="756" t="s">
        <v>16</v>
      </c>
      <c r="B15" s="24" t="s">
        <v>30</v>
      </c>
      <c r="C15" s="336">
        <v>3630</v>
      </c>
      <c r="D15" s="96">
        <v>3750</v>
      </c>
      <c r="E15" s="96">
        <v>3980</v>
      </c>
      <c r="F15" s="96">
        <v>3060</v>
      </c>
      <c r="G15" s="343">
        <v>40</v>
      </c>
      <c r="H15" s="103">
        <v>-98.692810457516345</v>
      </c>
      <c r="I15" s="103">
        <v>-98.994974874371849</v>
      </c>
      <c r="J15" s="104">
        <v>-98.898071625344357</v>
      </c>
      <c r="N15" s="140"/>
      <c r="O15" s="140"/>
      <c r="P15" s="140"/>
    </row>
    <row r="16" spans="1:16" x14ac:dyDescent="0.35">
      <c r="A16" s="756"/>
      <c r="B16" s="24" t="s">
        <v>31</v>
      </c>
      <c r="C16" s="336">
        <v>9520</v>
      </c>
      <c r="D16" s="96">
        <v>10560</v>
      </c>
      <c r="E16" s="96">
        <v>10910</v>
      </c>
      <c r="F16" s="96">
        <v>7770</v>
      </c>
      <c r="G16" s="343">
        <v>9180</v>
      </c>
      <c r="H16" s="103">
        <v>18.146718146718154</v>
      </c>
      <c r="I16" s="103">
        <v>-15.857011915673692</v>
      </c>
      <c r="J16" s="104">
        <v>-3.5714285714285698</v>
      </c>
      <c r="N16" s="140"/>
      <c r="O16" s="140"/>
      <c r="P16" s="140"/>
    </row>
    <row r="17" spans="1:16" x14ac:dyDescent="0.35">
      <c r="A17" s="756"/>
      <c r="B17" s="24" t="s">
        <v>32</v>
      </c>
      <c r="C17" s="336">
        <v>1810</v>
      </c>
      <c r="D17" s="96">
        <v>2860</v>
      </c>
      <c r="E17" s="96">
        <v>4510</v>
      </c>
      <c r="F17" s="96">
        <v>5110</v>
      </c>
      <c r="G17" s="343">
        <v>6780</v>
      </c>
      <c r="H17" s="103">
        <v>32.681017612524464</v>
      </c>
      <c r="I17" s="103">
        <v>50.33259423503327</v>
      </c>
      <c r="J17" s="104">
        <v>274.585635359116</v>
      </c>
      <c r="N17" s="140"/>
      <c r="O17" s="140"/>
      <c r="P17" s="140"/>
    </row>
    <row r="18" spans="1:16" x14ac:dyDescent="0.35">
      <c r="A18" s="756"/>
      <c r="B18" s="24" t="s">
        <v>33</v>
      </c>
      <c r="C18" s="336">
        <v>520</v>
      </c>
      <c r="D18" s="96">
        <v>1310</v>
      </c>
      <c r="E18" s="96">
        <v>1710</v>
      </c>
      <c r="F18" s="96">
        <v>2290</v>
      </c>
      <c r="G18" s="343">
        <v>2400</v>
      </c>
      <c r="H18" s="103">
        <v>4.8034934497816595</v>
      </c>
      <c r="I18" s="103">
        <v>40.350877192982452</v>
      </c>
      <c r="J18" s="104">
        <v>361.53846153846149</v>
      </c>
      <c r="N18" s="140"/>
      <c r="O18" s="140"/>
      <c r="P18" s="140"/>
    </row>
    <row r="19" spans="1:16" x14ac:dyDescent="0.35">
      <c r="A19" s="756"/>
      <c r="B19" s="28" t="s">
        <v>34</v>
      </c>
      <c r="C19" s="337">
        <v>15470</v>
      </c>
      <c r="D19" s="99">
        <v>18480</v>
      </c>
      <c r="E19" s="99">
        <v>21110</v>
      </c>
      <c r="F19" s="99">
        <v>18230</v>
      </c>
      <c r="G19" s="344">
        <v>18400</v>
      </c>
      <c r="H19" s="105">
        <v>0.93252879868348515</v>
      </c>
      <c r="I19" s="105">
        <v>-12.837517764092842</v>
      </c>
      <c r="J19" s="106">
        <v>18.939883645765999</v>
      </c>
      <c r="N19" s="140"/>
      <c r="O19" s="140"/>
      <c r="P19" s="140"/>
    </row>
    <row r="20" spans="1:16" x14ac:dyDescent="0.35">
      <c r="A20" s="755" t="s">
        <v>38</v>
      </c>
      <c r="B20" s="115" t="s">
        <v>30</v>
      </c>
      <c r="C20" s="354">
        <v>61960</v>
      </c>
      <c r="D20" s="350">
        <v>45800</v>
      </c>
      <c r="E20" s="350">
        <v>40490</v>
      </c>
      <c r="F20" s="350">
        <v>31530</v>
      </c>
      <c r="G20" s="350">
        <v>24100</v>
      </c>
      <c r="H20" s="107">
        <v>-23.564858864573424</v>
      </c>
      <c r="I20" s="107">
        <v>-40.479130649543094</v>
      </c>
      <c r="J20" s="108">
        <v>-61.103938024531956</v>
      </c>
      <c r="N20" s="140"/>
      <c r="O20" s="140"/>
      <c r="P20" s="140"/>
    </row>
    <row r="21" spans="1:16" x14ac:dyDescent="0.35">
      <c r="A21" s="755"/>
      <c r="B21" s="115" t="s">
        <v>31</v>
      </c>
      <c r="C21" s="354">
        <v>46030</v>
      </c>
      <c r="D21" s="350">
        <v>48360</v>
      </c>
      <c r="E21" s="350">
        <v>50350</v>
      </c>
      <c r="F21" s="350">
        <v>44890</v>
      </c>
      <c r="G21" s="350">
        <v>37400</v>
      </c>
      <c r="H21" s="107">
        <v>-16.685230563599905</v>
      </c>
      <c r="I21" s="107">
        <v>-25.719960278053623</v>
      </c>
      <c r="J21" s="108">
        <v>-18.748642189876165</v>
      </c>
      <c r="N21" s="140"/>
      <c r="O21" s="140"/>
      <c r="P21" s="140"/>
    </row>
    <row r="22" spans="1:16" x14ac:dyDescent="0.35">
      <c r="A22" s="755"/>
      <c r="B22" s="115" t="s">
        <v>32</v>
      </c>
      <c r="C22" s="354">
        <v>2670</v>
      </c>
      <c r="D22" s="350">
        <v>5300</v>
      </c>
      <c r="E22" s="350">
        <v>7670</v>
      </c>
      <c r="F22" s="350">
        <v>8850</v>
      </c>
      <c r="G22" s="350">
        <v>10120</v>
      </c>
      <c r="H22" s="107">
        <v>14.350282485875709</v>
      </c>
      <c r="I22" s="107">
        <v>31.942633637548902</v>
      </c>
      <c r="J22" s="108">
        <v>279.02621722846442</v>
      </c>
      <c r="N22" s="140"/>
      <c r="O22" s="140"/>
      <c r="P22" s="140"/>
    </row>
    <row r="23" spans="1:16" x14ac:dyDescent="0.35">
      <c r="A23" s="755"/>
      <c r="B23" s="115" t="s">
        <v>33</v>
      </c>
      <c r="C23" s="354">
        <v>1060</v>
      </c>
      <c r="D23" s="350">
        <v>3090</v>
      </c>
      <c r="E23" s="350">
        <v>5110</v>
      </c>
      <c r="F23" s="350">
        <v>6880</v>
      </c>
      <c r="G23" s="350">
        <v>6260</v>
      </c>
      <c r="H23" s="107">
        <v>-9.0116279069767486</v>
      </c>
      <c r="I23" s="107">
        <v>22.50489236790607</v>
      </c>
      <c r="J23" s="108">
        <v>490.56603773584902</v>
      </c>
      <c r="N23" s="140"/>
      <c r="O23" s="140"/>
      <c r="P23" s="140"/>
    </row>
    <row r="24" spans="1:16" x14ac:dyDescent="0.35">
      <c r="A24" s="755"/>
      <c r="B24" s="116" t="s">
        <v>34</v>
      </c>
      <c r="C24" s="355">
        <v>111700</v>
      </c>
      <c r="D24" s="352">
        <v>102540</v>
      </c>
      <c r="E24" s="352">
        <v>103610</v>
      </c>
      <c r="F24" s="352">
        <v>92150</v>
      </c>
      <c r="G24" s="352">
        <v>77870</v>
      </c>
      <c r="H24" s="109">
        <v>-15.496473141616928</v>
      </c>
      <c r="I24" s="109">
        <v>-24.843161856963615</v>
      </c>
      <c r="J24" s="110">
        <v>-30.286481647269468</v>
      </c>
      <c r="N24" s="140"/>
      <c r="O24" s="140"/>
      <c r="P24" s="140"/>
    </row>
    <row r="25" spans="1:16" x14ac:dyDescent="0.35">
      <c r="A25" s="756" t="s">
        <v>46</v>
      </c>
      <c r="B25" s="24" t="s">
        <v>30</v>
      </c>
      <c r="C25" s="336">
        <v>260650</v>
      </c>
      <c r="D25" s="96">
        <v>161390</v>
      </c>
      <c r="E25" s="96">
        <v>143590</v>
      </c>
      <c r="F25" s="96">
        <v>99220</v>
      </c>
      <c r="G25" s="343">
        <v>84150</v>
      </c>
      <c r="H25" s="103">
        <v>-15.188470066518844</v>
      </c>
      <c r="I25" s="103">
        <v>-41.395640364927921</v>
      </c>
      <c r="J25" s="104">
        <v>-67.715327066948021</v>
      </c>
      <c r="N25" s="140"/>
      <c r="O25" s="140"/>
      <c r="P25" s="140"/>
    </row>
    <row r="26" spans="1:16" x14ac:dyDescent="0.35">
      <c r="A26" s="756"/>
      <c r="B26" s="24" t="s">
        <v>31</v>
      </c>
      <c r="C26" s="336">
        <v>197660</v>
      </c>
      <c r="D26" s="96">
        <v>166220</v>
      </c>
      <c r="E26" s="96">
        <v>174730</v>
      </c>
      <c r="F26" s="96">
        <v>140840</v>
      </c>
      <c r="G26" s="343">
        <v>138490</v>
      </c>
      <c r="H26" s="103">
        <v>-1.6685600681624502</v>
      </c>
      <c r="I26" s="103">
        <v>-20.74057116694329</v>
      </c>
      <c r="J26" s="104">
        <v>-29.935242335323288</v>
      </c>
      <c r="N26" s="140"/>
      <c r="O26" s="140"/>
      <c r="P26" s="140"/>
    </row>
    <row r="27" spans="1:16" x14ac:dyDescent="0.35">
      <c r="A27" s="756"/>
      <c r="B27" s="24" t="s">
        <v>32</v>
      </c>
      <c r="C27" s="336">
        <v>34880</v>
      </c>
      <c r="D27" s="96">
        <v>37280</v>
      </c>
      <c r="E27" s="96">
        <v>52580</v>
      </c>
      <c r="F27" s="96">
        <v>52010</v>
      </c>
      <c r="G27" s="343">
        <v>59610</v>
      </c>
      <c r="H27" s="103">
        <v>14.612574504902899</v>
      </c>
      <c r="I27" s="103">
        <v>13.370102700646624</v>
      </c>
      <c r="J27" s="104">
        <v>70.900229357798167</v>
      </c>
      <c r="N27" s="140"/>
      <c r="O27" s="140"/>
      <c r="P27" s="140"/>
    </row>
    <row r="28" spans="1:16" x14ac:dyDescent="0.35">
      <c r="A28" s="756"/>
      <c r="B28" s="24" t="s">
        <v>33</v>
      </c>
      <c r="C28" s="336">
        <v>1700</v>
      </c>
      <c r="D28" s="96">
        <v>10870</v>
      </c>
      <c r="E28" s="96">
        <v>22480</v>
      </c>
      <c r="F28" s="96">
        <v>30460</v>
      </c>
      <c r="G28" s="343">
        <v>39200</v>
      </c>
      <c r="H28" s="103">
        <v>28.693368351936964</v>
      </c>
      <c r="I28" s="103">
        <v>74.37722419928825</v>
      </c>
      <c r="J28" s="104">
        <v>2205.8823529411766</v>
      </c>
      <c r="N28" s="140"/>
      <c r="O28" s="140"/>
      <c r="P28" s="140"/>
    </row>
    <row r="29" spans="1:16" x14ac:dyDescent="0.35">
      <c r="A29" s="756"/>
      <c r="B29" s="28" t="s">
        <v>34</v>
      </c>
      <c r="C29" s="337">
        <v>494880</v>
      </c>
      <c r="D29" s="99">
        <v>375760</v>
      </c>
      <c r="E29" s="99">
        <v>393380</v>
      </c>
      <c r="F29" s="99">
        <v>322530</v>
      </c>
      <c r="G29" s="344">
        <v>321440</v>
      </c>
      <c r="H29" s="103">
        <v>-0.33795305863020264</v>
      </c>
      <c r="I29" s="103">
        <v>-18.287660786008441</v>
      </c>
      <c r="J29" s="104">
        <v>-35.046880051729715</v>
      </c>
      <c r="N29" s="140"/>
      <c r="O29" s="140"/>
      <c r="P29" s="140"/>
    </row>
    <row r="30" spans="1:16" x14ac:dyDescent="0.35">
      <c r="A30" s="141"/>
      <c r="B30" s="116"/>
      <c r="C30" s="142"/>
      <c r="D30" s="142"/>
      <c r="E30" s="142"/>
      <c r="F30" s="142"/>
      <c r="G30" s="142"/>
      <c r="H30" s="143"/>
      <c r="I30" s="143"/>
      <c r="J30" s="143"/>
      <c r="K30" s="122"/>
      <c r="N30" s="140"/>
      <c r="O30" s="140"/>
      <c r="P30" s="140"/>
    </row>
    <row r="31" spans="1:16" ht="14.5" customHeight="1" x14ac:dyDescent="0.35">
      <c r="A31" s="141"/>
      <c r="B31" s="116"/>
      <c r="C31" s="739" t="s">
        <v>94</v>
      </c>
      <c r="D31" s="740"/>
      <c r="E31" s="740"/>
      <c r="F31" s="740"/>
      <c r="G31" s="740"/>
      <c r="H31" s="745" t="s">
        <v>263</v>
      </c>
      <c r="I31" s="746"/>
      <c r="J31" s="746"/>
      <c r="K31" s="122"/>
      <c r="N31" s="140"/>
      <c r="O31" s="140"/>
      <c r="P31" s="140"/>
    </row>
    <row r="32" spans="1:16" ht="29" x14ac:dyDescent="0.35">
      <c r="A32" s="137"/>
      <c r="B32" s="138"/>
      <c r="C32" s="305" t="s">
        <v>36</v>
      </c>
      <c r="D32" s="306" t="s">
        <v>37</v>
      </c>
      <c r="E32" s="307" t="s">
        <v>12</v>
      </c>
      <c r="F32" s="306" t="s">
        <v>13</v>
      </c>
      <c r="G32" s="306" t="s">
        <v>5</v>
      </c>
      <c r="H32" s="437" t="s">
        <v>266</v>
      </c>
      <c r="I32" s="31" t="s">
        <v>267</v>
      </c>
      <c r="J32" s="31" t="s">
        <v>272</v>
      </c>
      <c r="K32" s="122"/>
      <c r="L32" s="119"/>
      <c r="N32" s="140"/>
      <c r="O32" s="140"/>
      <c r="P32" s="140"/>
    </row>
    <row r="33" spans="1:16" ht="14.5" customHeight="1" x14ac:dyDescent="0.35">
      <c r="A33" s="755" t="s">
        <v>35</v>
      </c>
      <c r="B33" s="122" t="s">
        <v>30</v>
      </c>
      <c r="C33" s="104">
        <v>23.771340878572801</v>
      </c>
      <c r="D33" s="205">
        <v>28.378462110415764</v>
      </c>
      <c r="E33" s="205">
        <v>28.198342502959818</v>
      </c>
      <c r="F33" s="205">
        <v>31.777867365450511</v>
      </c>
      <c r="G33" s="205">
        <v>28.639334521687466</v>
      </c>
      <c r="H33" s="103">
        <v>-3.1385328437630475</v>
      </c>
      <c r="I33" s="103">
        <v>0.44099201872764837</v>
      </c>
      <c r="J33" s="104">
        <v>4.8679936431146658</v>
      </c>
      <c r="L33" s="119"/>
      <c r="N33" s="140"/>
      <c r="O33" s="140"/>
      <c r="P33" s="140"/>
    </row>
    <row r="34" spans="1:16" x14ac:dyDescent="0.35">
      <c r="A34" s="755"/>
      <c r="B34" s="122" t="s">
        <v>31</v>
      </c>
      <c r="C34" s="104">
        <v>23.287463320853991</v>
      </c>
      <c r="D34" s="205">
        <v>29.093971844543375</v>
      </c>
      <c r="E34" s="205">
        <v>28.815887369083732</v>
      </c>
      <c r="F34" s="205">
        <v>31.873047429707469</v>
      </c>
      <c r="G34" s="205">
        <v>27.005559968228752</v>
      </c>
      <c r="H34" s="103">
        <v>-4.8674874614787145</v>
      </c>
      <c r="I34" s="103">
        <v>-1.8103274008549775</v>
      </c>
      <c r="J34" s="104">
        <v>3.7180966473747636</v>
      </c>
      <c r="L34" s="119"/>
      <c r="N34" s="140"/>
      <c r="O34" s="140"/>
      <c r="P34" s="140"/>
    </row>
    <row r="35" spans="1:16" x14ac:dyDescent="0.35">
      <c r="A35" s="755"/>
      <c r="B35" s="122" t="s">
        <v>32</v>
      </c>
      <c r="C35" s="104">
        <v>7.6548165137614683</v>
      </c>
      <c r="D35" s="205">
        <v>14.216738197424894</v>
      </c>
      <c r="E35" s="205">
        <v>14.587295549638647</v>
      </c>
      <c r="F35" s="205">
        <v>17.015958469525092</v>
      </c>
      <c r="G35" s="205">
        <v>16.977017278980036</v>
      </c>
      <c r="H35" s="103">
        <v>-3.8941190545055404E-2</v>
      </c>
      <c r="I35" s="103">
        <v>2.3897217293413902</v>
      </c>
      <c r="J35" s="104">
        <v>9.3222007652185681</v>
      </c>
      <c r="L35" s="119"/>
      <c r="N35" s="140"/>
      <c r="O35" s="140"/>
      <c r="P35" s="140"/>
    </row>
    <row r="36" spans="1:16" x14ac:dyDescent="0.35">
      <c r="A36" s="755"/>
      <c r="B36" s="122" t="s">
        <v>33</v>
      </c>
      <c r="C36" s="104">
        <v>62.352941176470587</v>
      </c>
      <c r="D36" s="205">
        <v>28.426862925482983</v>
      </c>
      <c r="E36" s="205">
        <v>22.731316725978647</v>
      </c>
      <c r="F36" s="205">
        <v>22.586999343401182</v>
      </c>
      <c r="G36" s="205">
        <v>15.969387755102041</v>
      </c>
      <c r="H36" s="103">
        <v>-6.6176115882991411</v>
      </c>
      <c r="I36" s="103">
        <v>-6.7619289708766068</v>
      </c>
      <c r="J36" s="104">
        <v>-46.383553421368553</v>
      </c>
      <c r="L36" s="119"/>
      <c r="N36" s="140"/>
      <c r="O36" s="140"/>
      <c r="P36" s="140"/>
    </row>
    <row r="37" spans="1:16" x14ac:dyDescent="0.35">
      <c r="A37" s="755"/>
      <c r="B37" s="127" t="s">
        <v>34</v>
      </c>
      <c r="C37" s="495">
        <v>22.571128354348531</v>
      </c>
      <c r="D37" s="496">
        <v>27.288694911645734</v>
      </c>
      <c r="E37" s="496">
        <v>26.338400528750828</v>
      </c>
      <c r="F37" s="496">
        <v>28.570985644746226</v>
      </c>
      <c r="G37" s="496">
        <v>24.225360876057739</v>
      </c>
      <c r="H37" s="103">
        <v>-4.3456247686884888</v>
      </c>
      <c r="I37" s="103">
        <v>-2.1130396526930886</v>
      </c>
      <c r="J37" s="104">
        <v>1.6542325217092091</v>
      </c>
      <c r="L37" s="119"/>
      <c r="N37" s="140"/>
      <c r="O37" s="140"/>
      <c r="P37" s="140"/>
    </row>
    <row r="38" spans="1:16" x14ac:dyDescent="0.35">
      <c r="A38" s="119"/>
      <c r="B38" s="119"/>
      <c r="C38" s="119"/>
      <c r="D38" s="119"/>
      <c r="E38" s="119"/>
      <c r="F38" s="119"/>
      <c r="G38" s="119"/>
      <c r="H38" s="119"/>
      <c r="I38" s="119"/>
      <c r="J38" s="119"/>
      <c r="K38" s="119"/>
      <c r="L38" s="119"/>
    </row>
    <row r="39" spans="1:16" x14ac:dyDescent="0.35">
      <c r="A39" s="119" t="s">
        <v>177</v>
      </c>
      <c r="B39" s="119"/>
      <c r="C39" s="119"/>
      <c r="D39" s="119"/>
      <c r="E39" s="119"/>
      <c r="F39" s="119"/>
      <c r="G39" s="119"/>
      <c r="H39" s="119"/>
      <c r="I39" s="119"/>
      <c r="J39" s="119"/>
      <c r="K39" s="119"/>
      <c r="L39" s="119"/>
    </row>
    <row r="40" spans="1:16" x14ac:dyDescent="0.35">
      <c r="A40" s="20" t="s">
        <v>325</v>
      </c>
    </row>
    <row r="41" spans="1:16" x14ac:dyDescent="0.35">
      <c r="A41" s="656" t="s">
        <v>328</v>
      </c>
    </row>
    <row r="42" spans="1:16" x14ac:dyDescent="0.35">
      <c r="A42" s="2" t="s">
        <v>221</v>
      </c>
    </row>
  </sheetData>
  <mergeCells count="10">
    <mergeCell ref="H3:J3"/>
    <mergeCell ref="C3:G3"/>
    <mergeCell ref="H31:J31"/>
    <mergeCell ref="A33:A37"/>
    <mergeCell ref="A20:A24"/>
    <mergeCell ref="A25:A29"/>
    <mergeCell ref="A5:A9"/>
    <mergeCell ref="A10:A14"/>
    <mergeCell ref="A15:A19"/>
    <mergeCell ref="C31:G31"/>
  </mergeCells>
  <hyperlinks>
    <hyperlink ref="A42" location="Contents!A1" display="Back to index" xr:uid="{14A67C89-13F5-4515-BF04-22E6EA48E970}"/>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66" id="{A2FF040A-3E83-4500-8524-8910848E57F8}">
            <x14:iconSet iconSet="3Triangles">
              <x14:cfvo type="percent">
                <xm:f>0</xm:f>
              </x14:cfvo>
              <x14:cfvo type="num">
                <xm:f>1.0000000000000001E-5</xm:f>
              </x14:cfvo>
              <x14:cfvo type="num">
                <xm:f>1.0000000000000001E-5</xm:f>
              </x14:cfvo>
            </x14:iconSet>
          </x14:cfRule>
          <xm:sqref>H5</xm:sqref>
        </x14:conditionalFormatting>
        <x14:conditionalFormatting xmlns:xm="http://schemas.microsoft.com/office/excel/2006/main">
          <x14:cfRule type="iconSet" priority="65" id="{C07FFB75-7097-4479-90C7-755366BA2D51}">
            <x14:iconSet iconSet="3Triangles">
              <x14:cfvo type="percent">
                <xm:f>0</xm:f>
              </x14:cfvo>
              <x14:cfvo type="num">
                <xm:f>1.0000000000000001E-5</xm:f>
              </x14:cfvo>
              <x14:cfvo type="num">
                <xm:f>1.0000000000000001E-5</xm:f>
              </x14:cfvo>
            </x14:iconSet>
          </x14:cfRule>
          <xm:sqref>I5</xm:sqref>
        </x14:conditionalFormatting>
        <x14:conditionalFormatting xmlns:xm="http://schemas.microsoft.com/office/excel/2006/main">
          <x14:cfRule type="iconSet" priority="64" id="{CC640722-6B78-4E9A-93EA-356DFCB033B5}">
            <x14:iconSet iconSet="3Triangles">
              <x14:cfvo type="percent">
                <xm:f>0</xm:f>
              </x14:cfvo>
              <x14:cfvo type="num">
                <xm:f>1.0000000000000001E-5</xm:f>
              </x14:cfvo>
              <x14:cfvo type="num">
                <xm:f>1.0000000000000001E-5</xm:f>
              </x14:cfvo>
            </x14:iconSet>
          </x14:cfRule>
          <xm:sqref>J5</xm:sqref>
        </x14:conditionalFormatting>
        <x14:conditionalFormatting xmlns:xm="http://schemas.microsoft.com/office/excel/2006/main">
          <x14:cfRule type="iconSet" priority="63" id="{6E6E4C9A-C4CB-47A6-9436-2FF1F3A4CC04}">
            <x14:iconSet iconSet="3Triangles">
              <x14:cfvo type="percent">
                <xm:f>0</xm:f>
              </x14:cfvo>
              <x14:cfvo type="num">
                <xm:f>1.0000000000000001E-5</xm:f>
              </x14:cfvo>
              <x14:cfvo type="num">
                <xm:f>1.0000000000000001E-5</xm:f>
              </x14:cfvo>
            </x14:iconSet>
          </x14:cfRule>
          <xm:sqref>H6</xm:sqref>
        </x14:conditionalFormatting>
        <x14:conditionalFormatting xmlns:xm="http://schemas.microsoft.com/office/excel/2006/main">
          <x14:cfRule type="iconSet" priority="62" id="{BDDD1B62-7C00-49F6-99AF-F09C966D64A7}">
            <x14:iconSet iconSet="3Triangles">
              <x14:cfvo type="percent">
                <xm:f>0</xm:f>
              </x14:cfvo>
              <x14:cfvo type="num">
                <xm:f>1.0000000000000001E-5</xm:f>
              </x14:cfvo>
              <x14:cfvo type="num">
                <xm:f>1.0000000000000001E-5</xm:f>
              </x14:cfvo>
            </x14:iconSet>
          </x14:cfRule>
          <xm:sqref>I6</xm:sqref>
        </x14:conditionalFormatting>
        <x14:conditionalFormatting xmlns:xm="http://schemas.microsoft.com/office/excel/2006/main">
          <x14:cfRule type="iconSet" priority="61" id="{84BAACED-579F-42F7-8336-CBB308801A08}">
            <x14:iconSet iconSet="3Triangles">
              <x14:cfvo type="percent">
                <xm:f>0</xm:f>
              </x14:cfvo>
              <x14:cfvo type="num">
                <xm:f>1.0000000000000001E-5</xm:f>
              </x14:cfvo>
              <x14:cfvo type="num">
                <xm:f>1.0000000000000001E-5</xm:f>
              </x14:cfvo>
            </x14:iconSet>
          </x14:cfRule>
          <xm:sqref>J6</xm:sqref>
        </x14:conditionalFormatting>
        <x14:conditionalFormatting xmlns:xm="http://schemas.microsoft.com/office/excel/2006/main">
          <x14:cfRule type="iconSet" priority="60" id="{93EEB634-BAB1-4AE0-9E85-5A68FC838AC6}">
            <x14:iconSet iconSet="3Triangles">
              <x14:cfvo type="percent">
                <xm:f>0</xm:f>
              </x14:cfvo>
              <x14:cfvo type="num">
                <xm:f>1.0000000000000001E-5</xm:f>
              </x14:cfvo>
              <x14:cfvo type="num">
                <xm:f>1.0000000000000001E-5</xm:f>
              </x14:cfvo>
            </x14:iconSet>
          </x14:cfRule>
          <xm:sqref>H7</xm:sqref>
        </x14:conditionalFormatting>
        <x14:conditionalFormatting xmlns:xm="http://schemas.microsoft.com/office/excel/2006/main">
          <x14:cfRule type="iconSet" priority="59" id="{BDDAAC43-7BAB-439D-8422-E327DBA0DF6B}">
            <x14:iconSet iconSet="3Triangles">
              <x14:cfvo type="percent">
                <xm:f>0</xm:f>
              </x14:cfvo>
              <x14:cfvo type="num">
                <xm:f>1.0000000000000001E-5</xm:f>
              </x14:cfvo>
              <x14:cfvo type="num">
                <xm:f>1.0000000000000001E-5</xm:f>
              </x14:cfvo>
            </x14:iconSet>
          </x14:cfRule>
          <xm:sqref>I7</xm:sqref>
        </x14:conditionalFormatting>
        <x14:conditionalFormatting xmlns:xm="http://schemas.microsoft.com/office/excel/2006/main">
          <x14:cfRule type="iconSet" priority="58" id="{0683B31E-3DA2-44CB-8C7B-C709A29F0602}">
            <x14:iconSet iconSet="3Triangles">
              <x14:cfvo type="percent">
                <xm:f>0</xm:f>
              </x14:cfvo>
              <x14:cfvo type="num">
                <xm:f>1.0000000000000001E-5</xm:f>
              </x14:cfvo>
              <x14:cfvo type="num">
                <xm:f>1.0000000000000001E-5</xm:f>
              </x14:cfvo>
            </x14:iconSet>
          </x14:cfRule>
          <xm:sqref>J7</xm:sqref>
        </x14:conditionalFormatting>
        <x14:conditionalFormatting xmlns:xm="http://schemas.microsoft.com/office/excel/2006/main">
          <x14:cfRule type="iconSet" priority="57" id="{22325F64-FFF8-48D5-841F-288308046EF0}">
            <x14:iconSet iconSet="3Triangles">
              <x14:cfvo type="percent">
                <xm:f>0</xm:f>
              </x14:cfvo>
              <x14:cfvo type="num">
                <xm:f>1.0000000000000001E-5</xm:f>
              </x14:cfvo>
              <x14:cfvo type="num">
                <xm:f>1.0000000000000001E-5</xm:f>
              </x14:cfvo>
            </x14:iconSet>
          </x14:cfRule>
          <xm:sqref>H8</xm:sqref>
        </x14:conditionalFormatting>
        <x14:conditionalFormatting xmlns:xm="http://schemas.microsoft.com/office/excel/2006/main">
          <x14:cfRule type="iconSet" priority="56" id="{BD67DAEB-351C-40D2-94ED-35CD8754AD8B}">
            <x14:iconSet iconSet="3Triangles">
              <x14:cfvo type="percent">
                <xm:f>0</xm:f>
              </x14:cfvo>
              <x14:cfvo type="num">
                <xm:f>1.0000000000000001E-5</xm:f>
              </x14:cfvo>
              <x14:cfvo type="num">
                <xm:f>1.0000000000000001E-5</xm:f>
              </x14:cfvo>
            </x14:iconSet>
          </x14:cfRule>
          <xm:sqref>I8</xm:sqref>
        </x14:conditionalFormatting>
        <x14:conditionalFormatting xmlns:xm="http://schemas.microsoft.com/office/excel/2006/main">
          <x14:cfRule type="iconSet" priority="55" id="{F0190FA6-F4E5-4990-AB80-A1D031C5A91C}">
            <x14:iconSet iconSet="3Triangles">
              <x14:cfvo type="percent">
                <xm:f>0</xm:f>
              </x14:cfvo>
              <x14:cfvo type="num">
                <xm:f>1.0000000000000001E-5</xm:f>
              </x14:cfvo>
              <x14:cfvo type="num">
                <xm:f>1.0000000000000001E-5</xm:f>
              </x14:cfvo>
            </x14:iconSet>
          </x14:cfRule>
          <xm:sqref>J8</xm:sqref>
        </x14:conditionalFormatting>
        <x14:conditionalFormatting xmlns:xm="http://schemas.microsoft.com/office/excel/2006/main">
          <x14:cfRule type="iconSet" priority="54" id="{61D49577-4D2F-4B41-A4F4-263187810E8F}">
            <x14:iconSet iconSet="3Triangles">
              <x14:cfvo type="percent">
                <xm:f>0</xm:f>
              </x14:cfvo>
              <x14:cfvo type="num">
                <xm:f>1.0000000000000001E-5</xm:f>
              </x14:cfvo>
              <x14:cfvo type="num">
                <xm:f>1.0000000000000001E-5</xm:f>
              </x14:cfvo>
            </x14:iconSet>
          </x14:cfRule>
          <xm:sqref>H9</xm:sqref>
        </x14:conditionalFormatting>
        <x14:conditionalFormatting xmlns:xm="http://schemas.microsoft.com/office/excel/2006/main">
          <x14:cfRule type="iconSet" priority="53" id="{81CC25BF-3480-4618-8E19-E4A9B78B0653}">
            <x14:iconSet iconSet="3Triangles">
              <x14:cfvo type="percent">
                <xm:f>0</xm:f>
              </x14:cfvo>
              <x14:cfvo type="num">
                <xm:f>1.0000000000000001E-5</xm:f>
              </x14:cfvo>
              <x14:cfvo type="num">
                <xm:f>1.0000000000000001E-5</xm:f>
              </x14:cfvo>
            </x14:iconSet>
          </x14:cfRule>
          <xm:sqref>I9</xm:sqref>
        </x14:conditionalFormatting>
        <x14:conditionalFormatting xmlns:xm="http://schemas.microsoft.com/office/excel/2006/main">
          <x14:cfRule type="iconSet" priority="52" id="{303FFEC2-C2DF-4606-8ADA-D3E31B7A1AC4}">
            <x14:iconSet iconSet="3Triangles">
              <x14:cfvo type="percent">
                <xm:f>0</xm:f>
              </x14:cfvo>
              <x14:cfvo type="num">
                <xm:f>1.0000000000000001E-5</xm:f>
              </x14:cfvo>
              <x14:cfvo type="num">
                <xm:f>1.0000000000000001E-5</xm:f>
              </x14:cfvo>
            </x14:iconSet>
          </x14:cfRule>
          <xm:sqref>J9</xm:sqref>
        </x14:conditionalFormatting>
        <x14:conditionalFormatting xmlns:xm="http://schemas.microsoft.com/office/excel/2006/main">
          <x14:cfRule type="iconSet" priority="51" id="{6B0C46D0-3184-4E93-8BB4-D50790849BBE}">
            <x14:iconSet iconSet="3Triangles">
              <x14:cfvo type="percent">
                <xm:f>0</xm:f>
              </x14:cfvo>
              <x14:cfvo type="num">
                <xm:f>1.0000000000000001E-5</xm:f>
              </x14:cfvo>
              <x14:cfvo type="num">
                <xm:f>1.0000000000000001E-5</xm:f>
              </x14:cfvo>
            </x14:iconSet>
          </x14:cfRule>
          <xm:sqref>H15</xm:sqref>
        </x14:conditionalFormatting>
        <x14:conditionalFormatting xmlns:xm="http://schemas.microsoft.com/office/excel/2006/main">
          <x14:cfRule type="iconSet" priority="50" id="{20527304-B58E-4456-BCDA-79B681C847AC}">
            <x14:iconSet iconSet="3Triangles">
              <x14:cfvo type="percent">
                <xm:f>0</xm:f>
              </x14:cfvo>
              <x14:cfvo type="num">
                <xm:f>1.0000000000000001E-5</xm:f>
              </x14:cfvo>
              <x14:cfvo type="num">
                <xm:f>1.0000000000000001E-5</xm:f>
              </x14:cfvo>
            </x14:iconSet>
          </x14:cfRule>
          <xm:sqref>I15</xm:sqref>
        </x14:conditionalFormatting>
        <x14:conditionalFormatting xmlns:xm="http://schemas.microsoft.com/office/excel/2006/main">
          <x14:cfRule type="iconSet" priority="49" id="{E88E68E8-3F08-4622-8CE8-3A75913CFEE7}">
            <x14:iconSet iconSet="3Triangles">
              <x14:cfvo type="percent">
                <xm:f>0</xm:f>
              </x14:cfvo>
              <x14:cfvo type="num">
                <xm:f>1.0000000000000001E-5</xm:f>
              </x14:cfvo>
              <x14:cfvo type="num">
                <xm:f>1.0000000000000001E-5</xm:f>
              </x14:cfvo>
            </x14:iconSet>
          </x14:cfRule>
          <xm:sqref>J15</xm:sqref>
        </x14:conditionalFormatting>
        <x14:conditionalFormatting xmlns:xm="http://schemas.microsoft.com/office/excel/2006/main">
          <x14:cfRule type="iconSet" priority="48" id="{E015B53C-AA33-49A6-B043-2280484CC60D}">
            <x14:iconSet iconSet="3Triangles">
              <x14:cfvo type="percent">
                <xm:f>0</xm:f>
              </x14:cfvo>
              <x14:cfvo type="num">
                <xm:f>1.0000000000000001E-5</xm:f>
              </x14:cfvo>
              <x14:cfvo type="num">
                <xm:f>1.0000000000000001E-5</xm:f>
              </x14:cfvo>
            </x14:iconSet>
          </x14:cfRule>
          <xm:sqref>H16</xm:sqref>
        </x14:conditionalFormatting>
        <x14:conditionalFormatting xmlns:xm="http://schemas.microsoft.com/office/excel/2006/main">
          <x14:cfRule type="iconSet" priority="47" id="{99845CD3-408B-47E9-8152-E0453BC1EDC7}">
            <x14:iconSet iconSet="3Triangles">
              <x14:cfvo type="percent">
                <xm:f>0</xm:f>
              </x14:cfvo>
              <x14:cfvo type="num">
                <xm:f>1.0000000000000001E-5</xm:f>
              </x14:cfvo>
              <x14:cfvo type="num">
                <xm:f>1.0000000000000001E-5</xm:f>
              </x14:cfvo>
            </x14:iconSet>
          </x14:cfRule>
          <xm:sqref>I16</xm:sqref>
        </x14:conditionalFormatting>
        <x14:conditionalFormatting xmlns:xm="http://schemas.microsoft.com/office/excel/2006/main">
          <x14:cfRule type="iconSet" priority="46" id="{6C010B55-008B-4D72-97B8-E0870D85FD3F}">
            <x14:iconSet iconSet="3Triangles">
              <x14:cfvo type="percent">
                <xm:f>0</xm:f>
              </x14:cfvo>
              <x14:cfvo type="num">
                <xm:f>1.0000000000000001E-5</xm:f>
              </x14:cfvo>
              <x14:cfvo type="num">
                <xm:f>1.0000000000000001E-5</xm:f>
              </x14:cfvo>
            </x14:iconSet>
          </x14:cfRule>
          <xm:sqref>J16</xm:sqref>
        </x14:conditionalFormatting>
        <x14:conditionalFormatting xmlns:xm="http://schemas.microsoft.com/office/excel/2006/main">
          <x14:cfRule type="iconSet" priority="45" id="{7587EDC2-2FD4-4AC4-82ED-6F0F12DE5CB2}">
            <x14:iconSet iconSet="3Triangles">
              <x14:cfvo type="percent">
                <xm:f>0</xm:f>
              </x14:cfvo>
              <x14:cfvo type="num">
                <xm:f>1.0000000000000001E-5</xm:f>
              </x14:cfvo>
              <x14:cfvo type="num">
                <xm:f>1.0000000000000001E-5</xm:f>
              </x14:cfvo>
            </x14:iconSet>
          </x14:cfRule>
          <xm:sqref>H17</xm:sqref>
        </x14:conditionalFormatting>
        <x14:conditionalFormatting xmlns:xm="http://schemas.microsoft.com/office/excel/2006/main">
          <x14:cfRule type="iconSet" priority="44" id="{E88CE9F2-A98B-4B1D-A68D-0D62B80C1F8D}">
            <x14:iconSet iconSet="3Triangles">
              <x14:cfvo type="percent">
                <xm:f>0</xm:f>
              </x14:cfvo>
              <x14:cfvo type="num">
                <xm:f>1.0000000000000001E-5</xm:f>
              </x14:cfvo>
              <x14:cfvo type="num">
                <xm:f>1.0000000000000001E-5</xm:f>
              </x14:cfvo>
            </x14:iconSet>
          </x14:cfRule>
          <xm:sqref>I17</xm:sqref>
        </x14:conditionalFormatting>
        <x14:conditionalFormatting xmlns:xm="http://schemas.microsoft.com/office/excel/2006/main">
          <x14:cfRule type="iconSet" priority="43" id="{DE1C219F-F460-4B84-BAF0-B3D1A98B4EF4}">
            <x14:iconSet iconSet="3Triangles">
              <x14:cfvo type="percent">
                <xm:f>0</xm:f>
              </x14:cfvo>
              <x14:cfvo type="num">
                <xm:f>1.0000000000000001E-5</xm:f>
              </x14:cfvo>
              <x14:cfvo type="num">
                <xm:f>1.0000000000000001E-5</xm:f>
              </x14:cfvo>
            </x14:iconSet>
          </x14:cfRule>
          <xm:sqref>J17</xm:sqref>
        </x14:conditionalFormatting>
        <x14:conditionalFormatting xmlns:xm="http://schemas.microsoft.com/office/excel/2006/main">
          <x14:cfRule type="iconSet" priority="42" id="{C02086ED-23CE-4C4F-8157-9CB9A0F82D4C}">
            <x14:iconSet iconSet="3Triangles">
              <x14:cfvo type="percent">
                <xm:f>0</xm:f>
              </x14:cfvo>
              <x14:cfvo type="num">
                <xm:f>1.0000000000000001E-5</xm:f>
              </x14:cfvo>
              <x14:cfvo type="num">
                <xm:f>1.0000000000000001E-5</xm:f>
              </x14:cfvo>
            </x14:iconSet>
          </x14:cfRule>
          <xm:sqref>H18</xm:sqref>
        </x14:conditionalFormatting>
        <x14:conditionalFormatting xmlns:xm="http://schemas.microsoft.com/office/excel/2006/main">
          <x14:cfRule type="iconSet" priority="41" id="{2A11FB1F-94A9-4793-AB1C-4908F919A22E}">
            <x14:iconSet iconSet="3Triangles">
              <x14:cfvo type="percent">
                <xm:f>0</xm:f>
              </x14:cfvo>
              <x14:cfvo type="num">
                <xm:f>1.0000000000000001E-5</xm:f>
              </x14:cfvo>
              <x14:cfvo type="num">
                <xm:f>1.0000000000000001E-5</xm:f>
              </x14:cfvo>
            </x14:iconSet>
          </x14:cfRule>
          <xm:sqref>I18</xm:sqref>
        </x14:conditionalFormatting>
        <x14:conditionalFormatting xmlns:xm="http://schemas.microsoft.com/office/excel/2006/main">
          <x14:cfRule type="iconSet" priority="40" id="{8BBD6995-D5B8-4E1F-8BF2-3EA81CB8F362}">
            <x14:iconSet iconSet="3Triangles">
              <x14:cfvo type="percent">
                <xm:f>0</xm:f>
              </x14:cfvo>
              <x14:cfvo type="num">
                <xm:f>1.0000000000000001E-5</xm:f>
              </x14:cfvo>
              <x14:cfvo type="num">
                <xm:f>1.0000000000000001E-5</xm:f>
              </x14:cfvo>
            </x14:iconSet>
          </x14:cfRule>
          <xm:sqref>J18</xm:sqref>
        </x14:conditionalFormatting>
        <x14:conditionalFormatting xmlns:xm="http://schemas.microsoft.com/office/excel/2006/main">
          <x14:cfRule type="iconSet" priority="39" id="{9AEE81E7-F647-4877-AC6B-575E6798E380}">
            <x14:iconSet iconSet="3Triangles">
              <x14:cfvo type="percent">
                <xm:f>0</xm:f>
              </x14:cfvo>
              <x14:cfvo type="num">
                <xm:f>1.0000000000000001E-5</xm:f>
              </x14:cfvo>
              <x14:cfvo type="num">
                <xm:f>1.0000000000000001E-5</xm:f>
              </x14:cfvo>
            </x14:iconSet>
          </x14:cfRule>
          <xm:sqref>H19</xm:sqref>
        </x14:conditionalFormatting>
        <x14:conditionalFormatting xmlns:xm="http://schemas.microsoft.com/office/excel/2006/main">
          <x14:cfRule type="iconSet" priority="38" id="{EB242A09-60C4-46BE-AD59-0DFBEB1BB31F}">
            <x14:iconSet iconSet="3Triangles">
              <x14:cfvo type="percent">
                <xm:f>0</xm:f>
              </x14:cfvo>
              <x14:cfvo type="num">
                <xm:f>1.0000000000000001E-5</xm:f>
              </x14:cfvo>
              <x14:cfvo type="num">
                <xm:f>1.0000000000000001E-5</xm:f>
              </x14:cfvo>
            </x14:iconSet>
          </x14:cfRule>
          <xm:sqref>I19</xm:sqref>
        </x14:conditionalFormatting>
        <x14:conditionalFormatting xmlns:xm="http://schemas.microsoft.com/office/excel/2006/main">
          <x14:cfRule type="iconSet" priority="37" id="{555A77B5-E563-414D-BBE3-57F258021FB0}">
            <x14:iconSet iconSet="3Triangles">
              <x14:cfvo type="percent">
                <xm:f>0</xm:f>
              </x14:cfvo>
              <x14:cfvo type="num">
                <xm:f>1.0000000000000001E-5</xm:f>
              </x14:cfvo>
              <x14:cfvo type="num">
                <xm:f>1.0000000000000001E-5</xm:f>
              </x14:cfvo>
            </x14:iconSet>
          </x14:cfRule>
          <xm:sqref>J19</xm:sqref>
        </x14:conditionalFormatting>
        <x14:conditionalFormatting xmlns:xm="http://schemas.microsoft.com/office/excel/2006/main">
          <x14:cfRule type="iconSet" priority="36" id="{0CAE453E-D17B-4458-A318-2054AF2CD57D}">
            <x14:iconSet iconSet="3Triangles">
              <x14:cfvo type="percent">
                <xm:f>0</xm:f>
              </x14:cfvo>
              <x14:cfvo type="num">
                <xm:f>1.0000000000000001E-5</xm:f>
              </x14:cfvo>
              <x14:cfvo type="num">
                <xm:f>1.0000000000000001E-5</xm:f>
              </x14:cfvo>
            </x14:iconSet>
          </x14:cfRule>
          <xm:sqref>H10</xm:sqref>
        </x14:conditionalFormatting>
        <x14:conditionalFormatting xmlns:xm="http://schemas.microsoft.com/office/excel/2006/main">
          <x14:cfRule type="iconSet" priority="35" id="{8B793E41-822B-48C3-B97A-31118CCCD6A6}">
            <x14:iconSet iconSet="3Triangles">
              <x14:cfvo type="percent">
                <xm:f>0</xm:f>
              </x14:cfvo>
              <x14:cfvo type="num">
                <xm:f>1.0000000000000001E-5</xm:f>
              </x14:cfvo>
              <x14:cfvo type="num">
                <xm:f>1.0000000000000001E-5</xm:f>
              </x14:cfvo>
            </x14:iconSet>
          </x14:cfRule>
          <xm:sqref>I10</xm:sqref>
        </x14:conditionalFormatting>
        <x14:conditionalFormatting xmlns:xm="http://schemas.microsoft.com/office/excel/2006/main">
          <x14:cfRule type="iconSet" priority="34" id="{8993415D-260B-44BD-A79D-5412C29F7663}">
            <x14:iconSet iconSet="3Triangles">
              <x14:cfvo type="percent">
                <xm:f>0</xm:f>
              </x14:cfvo>
              <x14:cfvo type="num">
                <xm:f>1.0000000000000001E-5</xm:f>
              </x14:cfvo>
              <x14:cfvo type="num">
                <xm:f>1.0000000000000001E-5</xm:f>
              </x14:cfvo>
            </x14:iconSet>
          </x14:cfRule>
          <xm:sqref>J10</xm:sqref>
        </x14:conditionalFormatting>
        <x14:conditionalFormatting xmlns:xm="http://schemas.microsoft.com/office/excel/2006/main">
          <x14:cfRule type="iconSet" priority="33" id="{9FDB515A-D9D2-4C49-A1AE-B8BF72000406}">
            <x14:iconSet iconSet="3Triangles">
              <x14:cfvo type="percent">
                <xm:f>0</xm:f>
              </x14:cfvo>
              <x14:cfvo type="num">
                <xm:f>1.0000000000000001E-5</xm:f>
              </x14:cfvo>
              <x14:cfvo type="num">
                <xm:f>1.0000000000000001E-5</xm:f>
              </x14:cfvo>
            </x14:iconSet>
          </x14:cfRule>
          <xm:sqref>H11</xm:sqref>
        </x14:conditionalFormatting>
        <x14:conditionalFormatting xmlns:xm="http://schemas.microsoft.com/office/excel/2006/main">
          <x14:cfRule type="iconSet" priority="32" id="{0346DF1C-2E65-4012-8DE8-C6D4C1D4A099}">
            <x14:iconSet iconSet="3Triangles">
              <x14:cfvo type="percent">
                <xm:f>0</xm:f>
              </x14:cfvo>
              <x14:cfvo type="num">
                <xm:f>1.0000000000000001E-5</xm:f>
              </x14:cfvo>
              <x14:cfvo type="num">
                <xm:f>1.0000000000000001E-5</xm:f>
              </x14:cfvo>
            </x14:iconSet>
          </x14:cfRule>
          <xm:sqref>I11</xm:sqref>
        </x14:conditionalFormatting>
        <x14:conditionalFormatting xmlns:xm="http://schemas.microsoft.com/office/excel/2006/main">
          <x14:cfRule type="iconSet" priority="31" id="{2FADAC1C-6AAB-4CF0-9A79-376D8B048AC8}">
            <x14:iconSet iconSet="3Triangles">
              <x14:cfvo type="percent">
                <xm:f>0</xm:f>
              </x14:cfvo>
              <x14:cfvo type="num">
                <xm:f>1.0000000000000001E-5</xm:f>
              </x14:cfvo>
              <x14:cfvo type="num">
                <xm:f>1.0000000000000001E-5</xm:f>
              </x14:cfvo>
            </x14:iconSet>
          </x14:cfRule>
          <xm:sqref>J11</xm:sqref>
        </x14:conditionalFormatting>
        <x14:conditionalFormatting xmlns:xm="http://schemas.microsoft.com/office/excel/2006/main">
          <x14:cfRule type="iconSet" priority="30" id="{4065C254-FEC5-46C7-9E13-D4C449EA4D76}">
            <x14:iconSet iconSet="3Triangles">
              <x14:cfvo type="percent">
                <xm:f>0</xm:f>
              </x14:cfvo>
              <x14:cfvo type="num">
                <xm:f>1.0000000000000001E-5</xm:f>
              </x14:cfvo>
              <x14:cfvo type="num">
                <xm:f>1.0000000000000001E-5</xm:f>
              </x14:cfvo>
            </x14:iconSet>
          </x14:cfRule>
          <xm:sqref>H12</xm:sqref>
        </x14:conditionalFormatting>
        <x14:conditionalFormatting xmlns:xm="http://schemas.microsoft.com/office/excel/2006/main">
          <x14:cfRule type="iconSet" priority="29" id="{F8D06AE8-45AC-431C-ABCB-65502A788065}">
            <x14:iconSet iconSet="3Triangles">
              <x14:cfvo type="percent">
                <xm:f>0</xm:f>
              </x14:cfvo>
              <x14:cfvo type="num">
                <xm:f>1.0000000000000001E-5</xm:f>
              </x14:cfvo>
              <x14:cfvo type="num">
                <xm:f>1.0000000000000001E-5</xm:f>
              </x14:cfvo>
            </x14:iconSet>
          </x14:cfRule>
          <xm:sqref>I12</xm:sqref>
        </x14:conditionalFormatting>
        <x14:conditionalFormatting xmlns:xm="http://schemas.microsoft.com/office/excel/2006/main">
          <x14:cfRule type="iconSet" priority="28" id="{A73F27BF-D6F9-4D5C-BC42-5698E6AC9D38}">
            <x14:iconSet iconSet="3Triangles">
              <x14:cfvo type="percent">
                <xm:f>0</xm:f>
              </x14:cfvo>
              <x14:cfvo type="num">
                <xm:f>1.0000000000000001E-5</xm:f>
              </x14:cfvo>
              <x14:cfvo type="num">
                <xm:f>1.0000000000000001E-5</xm:f>
              </x14:cfvo>
            </x14:iconSet>
          </x14:cfRule>
          <xm:sqref>J12</xm:sqref>
        </x14:conditionalFormatting>
        <x14:conditionalFormatting xmlns:xm="http://schemas.microsoft.com/office/excel/2006/main">
          <x14:cfRule type="iconSet" priority="27" id="{D607CB29-0EA3-432D-91E5-04FBAE98DDD3}">
            <x14:iconSet iconSet="3Triangles">
              <x14:cfvo type="percent">
                <xm:f>0</xm:f>
              </x14:cfvo>
              <x14:cfvo type="num">
                <xm:f>1.0000000000000001E-5</xm:f>
              </x14:cfvo>
              <x14:cfvo type="num">
                <xm:f>1.0000000000000001E-5</xm:f>
              </x14:cfvo>
            </x14:iconSet>
          </x14:cfRule>
          <xm:sqref>H13</xm:sqref>
        </x14:conditionalFormatting>
        <x14:conditionalFormatting xmlns:xm="http://schemas.microsoft.com/office/excel/2006/main">
          <x14:cfRule type="iconSet" priority="26" id="{A5BE2DF3-9D2C-4503-A8A7-34C68BDA9C36}">
            <x14:iconSet iconSet="3Triangles">
              <x14:cfvo type="percent">
                <xm:f>0</xm:f>
              </x14:cfvo>
              <x14:cfvo type="num">
                <xm:f>1.0000000000000001E-5</xm:f>
              </x14:cfvo>
              <x14:cfvo type="num">
                <xm:f>1.0000000000000001E-5</xm:f>
              </x14:cfvo>
            </x14:iconSet>
          </x14:cfRule>
          <xm:sqref>I13</xm:sqref>
        </x14:conditionalFormatting>
        <x14:conditionalFormatting xmlns:xm="http://schemas.microsoft.com/office/excel/2006/main">
          <x14:cfRule type="iconSet" priority="25" id="{1BE1F35A-54E8-4838-B34E-5A475A901702}">
            <x14:iconSet iconSet="3Triangles">
              <x14:cfvo type="percent">
                <xm:f>0</xm:f>
              </x14:cfvo>
              <x14:cfvo type="num">
                <xm:f>1.0000000000000001E-5</xm:f>
              </x14:cfvo>
              <x14:cfvo type="num">
                <xm:f>1.0000000000000001E-5</xm:f>
              </x14:cfvo>
            </x14:iconSet>
          </x14:cfRule>
          <xm:sqref>J13</xm:sqref>
        </x14:conditionalFormatting>
        <x14:conditionalFormatting xmlns:xm="http://schemas.microsoft.com/office/excel/2006/main">
          <x14:cfRule type="iconSet" priority="24" id="{9E465FCB-B224-4F24-8054-F68269932FDE}">
            <x14:iconSet iconSet="3Triangles">
              <x14:cfvo type="percent">
                <xm:f>0</xm:f>
              </x14:cfvo>
              <x14:cfvo type="num">
                <xm:f>1.0000000000000001E-5</xm:f>
              </x14:cfvo>
              <x14:cfvo type="num">
                <xm:f>1.0000000000000001E-5</xm:f>
              </x14:cfvo>
            </x14:iconSet>
          </x14:cfRule>
          <xm:sqref>H14</xm:sqref>
        </x14:conditionalFormatting>
        <x14:conditionalFormatting xmlns:xm="http://schemas.microsoft.com/office/excel/2006/main">
          <x14:cfRule type="iconSet" priority="23" id="{FCC3F017-9DA7-4989-BC9C-9BD54A19E8B7}">
            <x14:iconSet iconSet="3Triangles">
              <x14:cfvo type="percent">
                <xm:f>0</xm:f>
              </x14:cfvo>
              <x14:cfvo type="num">
                <xm:f>1.0000000000000001E-5</xm:f>
              </x14:cfvo>
              <x14:cfvo type="num">
                <xm:f>1.0000000000000001E-5</xm:f>
              </x14:cfvo>
            </x14:iconSet>
          </x14:cfRule>
          <xm:sqref>I14</xm:sqref>
        </x14:conditionalFormatting>
        <x14:conditionalFormatting xmlns:xm="http://schemas.microsoft.com/office/excel/2006/main">
          <x14:cfRule type="iconSet" priority="22" id="{FF352A2B-FA50-46C9-AA53-A030E70134E0}">
            <x14:iconSet iconSet="3Triangles">
              <x14:cfvo type="percent">
                <xm:f>0</xm:f>
              </x14:cfvo>
              <x14:cfvo type="num">
                <xm:f>1.0000000000000001E-5</xm:f>
              </x14:cfvo>
              <x14:cfvo type="num">
                <xm:f>1.0000000000000001E-5</xm:f>
              </x14:cfvo>
            </x14:iconSet>
          </x14:cfRule>
          <xm:sqref>J14</xm:sqref>
        </x14:conditionalFormatting>
        <x14:conditionalFormatting xmlns:xm="http://schemas.microsoft.com/office/excel/2006/main">
          <x14:cfRule type="iconSet" priority="21" id="{4149DBE4-19D3-41D7-9CD2-ABE238E9815C}">
            <x14:iconSet iconSet="3Triangles">
              <x14:cfvo type="percent">
                <xm:f>0</xm:f>
              </x14:cfvo>
              <x14:cfvo type="num">
                <xm:f>1.0000000000000001E-5</xm:f>
              </x14:cfvo>
              <x14:cfvo type="num">
                <xm:f>1.0000000000000001E-5</xm:f>
              </x14:cfvo>
            </x14:iconSet>
          </x14:cfRule>
          <xm:sqref>H20</xm:sqref>
        </x14:conditionalFormatting>
        <x14:conditionalFormatting xmlns:xm="http://schemas.microsoft.com/office/excel/2006/main">
          <x14:cfRule type="iconSet" priority="20" id="{8F3B9FB2-C8B3-4EEC-8857-FE554D5AC036}">
            <x14:iconSet iconSet="3Triangles">
              <x14:cfvo type="percent">
                <xm:f>0</xm:f>
              </x14:cfvo>
              <x14:cfvo type="num">
                <xm:f>1.0000000000000001E-5</xm:f>
              </x14:cfvo>
              <x14:cfvo type="num">
                <xm:f>1.0000000000000001E-5</xm:f>
              </x14:cfvo>
            </x14:iconSet>
          </x14:cfRule>
          <xm:sqref>I20</xm:sqref>
        </x14:conditionalFormatting>
        <x14:conditionalFormatting xmlns:xm="http://schemas.microsoft.com/office/excel/2006/main">
          <x14:cfRule type="iconSet" priority="19" id="{8F92E899-271E-4D70-B57E-BF110E85D27C}">
            <x14:iconSet iconSet="3Triangles">
              <x14:cfvo type="percent">
                <xm:f>0</xm:f>
              </x14:cfvo>
              <x14:cfvo type="num">
                <xm:f>1.0000000000000001E-5</xm:f>
              </x14:cfvo>
              <x14:cfvo type="num">
                <xm:f>1.0000000000000001E-5</xm:f>
              </x14:cfvo>
            </x14:iconSet>
          </x14:cfRule>
          <xm:sqref>J20</xm:sqref>
        </x14:conditionalFormatting>
        <x14:conditionalFormatting xmlns:xm="http://schemas.microsoft.com/office/excel/2006/main">
          <x14:cfRule type="iconSet" priority="18" id="{1C300AEE-357D-42D4-AF3C-0EDFDE8A5F3E}">
            <x14:iconSet iconSet="3Triangles">
              <x14:cfvo type="percent">
                <xm:f>0</xm:f>
              </x14:cfvo>
              <x14:cfvo type="num">
                <xm:f>1.0000000000000001E-5</xm:f>
              </x14:cfvo>
              <x14:cfvo type="num">
                <xm:f>1.0000000000000001E-5</xm:f>
              </x14:cfvo>
            </x14:iconSet>
          </x14:cfRule>
          <xm:sqref>H21</xm:sqref>
        </x14:conditionalFormatting>
        <x14:conditionalFormatting xmlns:xm="http://schemas.microsoft.com/office/excel/2006/main">
          <x14:cfRule type="iconSet" priority="17" id="{99631BE7-3A2E-4D7C-8679-F6B987F9F9BC}">
            <x14:iconSet iconSet="3Triangles">
              <x14:cfvo type="percent">
                <xm:f>0</xm:f>
              </x14:cfvo>
              <x14:cfvo type="num">
                <xm:f>1.0000000000000001E-5</xm:f>
              </x14:cfvo>
              <x14:cfvo type="num">
                <xm:f>1.0000000000000001E-5</xm:f>
              </x14:cfvo>
            </x14:iconSet>
          </x14:cfRule>
          <xm:sqref>I21</xm:sqref>
        </x14:conditionalFormatting>
        <x14:conditionalFormatting xmlns:xm="http://schemas.microsoft.com/office/excel/2006/main">
          <x14:cfRule type="iconSet" priority="16" id="{44603724-5926-49B1-BC9A-033C6C9B51B9}">
            <x14:iconSet iconSet="3Triangles">
              <x14:cfvo type="percent">
                <xm:f>0</xm:f>
              </x14:cfvo>
              <x14:cfvo type="num">
                <xm:f>1.0000000000000001E-5</xm:f>
              </x14:cfvo>
              <x14:cfvo type="num">
                <xm:f>1.0000000000000001E-5</xm:f>
              </x14:cfvo>
            </x14:iconSet>
          </x14:cfRule>
          <xm:sqref>J21</xm:sqref>
        </x14:conditionalFormatting>
        <x14:conditionalFormatting xmlns:xm="http://schemas.microsoft.com/office/excel/2006/main">
          <x14:cfRule type="iconSet" priority="15" id="{E1AA4311-A244-41B5-BC2B-9721A6438108}">
            <x14:iconSet iconSet="3Triangles">
              <x14:cfvo type="percent">
                <xm:f>0</xm:f>
              </x14:cfvo>
              <x14:cfvo type="num">
                <xm:f>1.0000000000000001E-5</xm:f>
              </x14:cfvo>
              <x14:cfvo type="num">
                <xm:f>1.0000000000000001E-5</xm:f>
              </x14:cfvo>
            </x14:iconSet>
          </x14:cfRule>
          <xm:sqref>H22</xm:sqref>
        </x14:conditionalFormatting>
        <x14:conditionalFormatting xmlns:xm="http://schemas.microsoft.com/office/excel/2006/main">
          <x14:cfRule type="iconSet" priority="14" id="{E392E712-50D5-4AB8-8B73-9560599D3339}">
            <x14:iconSet iconSet="3Triangles">
              <x14:cfvo type="percent">
                <xm:f>0</xm:f>
              </x14:cfvo>
              <x14:cfvo type="num">
                <xm:f>1.0000000000000001E-5</xm:f>
              </x14:cfvo>
              <x14:cfvo type="num">
                <xm:f>1.0000000000000001E-5</xm:f>
              </x14:cfvo>
            </x14:iconSet>
          </x14:cfRule>
          <xm:sqref>I22</xm:sqref>
        </x14:conditionalFormatting>
        <x14:conditionalFormatting xmlns:xm="http://schemas.microsoft.com/office/excel/2006/main">
          <x14:cfRule type="iconSet" priority="13" id="{BB0C7147-4668-4462-8279-81490F10B592}">
            <x14:iconSet iconSet="3Triangles">
              <x14:cfvo type="percent">
                <xm:f>0</xm:f>
              </x14:cfvo>
              <x14:cfvo type="num">
                <xm:f>1.0000000000000001E-5</xm:f>
              </x14:cfvo>
              <x14:cfvo type="num">
                <xm:f>1.0000000000000001E-5</xm:f>
              </x14:cfvo>
            </x14:iconSet>
          </x14:cfRule>
          <xm:sqref>J22</xm:sqref>
        </x14:conditionalFormatting>
        <x14:conditionalFormatting xmlns:xm="http://schemas.microsoft.com/office/excel/2006/main">
          <x14:cfRule type="iconSet" priority="12" id="{EE2CD2CB-107A-493F-9DE1-5395367E582A}">
            <x14:iconSet iconSet="3Triangles">
              <x14:cfvo type="percent">
                <xm:f>0</xm:f>
              </x14:cfvo>
              <x14:cfvo type="num">
                <xm:f>1.0000000000000001E-5</xm:f>
              </x14:cfvo>
              <x14:cfvo type="num">
                <xm:f>1.0000000000000001E-5</xm:f>
              </x14:cfvo>
            </x14:iconSet>
          </x14:cfRule>
          <xm:sqref>H23</xm:sqref>
        </x14:conditionalFormatting>
        <x14:conditionalFormatting xmlns:xm="http://schemas.microsoft.com/office/excel/2006/main">
          <x14:cfRule type="iconSet" priority="11" id="{23988E97-1EFB-45B5-8F88-64FBDBE6CE54}">
            <x14:iconSet iconSet="3Triangles">
              <x14:cfvo type="percent">
                <xm:f>0</xm:f>
              </x14:cfvo>
              <x14:cfvo type="num">
                <xm:f>1.0000000000000001E-5</xm:f>
              </x14:cfvo>
              <x14:cfvo type="num">
                <xm:f>1.0000000000000001E-5</xm:f>
              </x14:cfvo>
            </x14:iconSet>
          </x14:cfRule>
          <xm:sqref>I23</xm:sqref>
        </x14:conditionalFormatting>
        <x14:conditionalFormatting xmlns:xm="http://schemas.microsoft.com/office/excel/2006/main">
          <x14:cfRule type="iconSet" priority="10" id="{0E0B8FA0-CE9A-49A9-ACB2-34BB31B589CB}">
            <x14:iconSet iconSet="3Triangles">
              <x14:cfvo type="percent">
                <xm:f>0</xm:f>
              </x14:cfvo>
              <x14:cfvo type="num">
                <xm:f>1.0000000000000001E-5</xm:f>
              </x14:cfvo>
              <x14:cfvo type="num">
                <xm:f>1.0000000000000001E-5</xm:f>
              </x14:cfvo>
            </x14:iconSet>
          </x14:cfRule>
          <xm:sqref>J23</xm:sqref>
        </x14:conditionalFormatting>
        <x14:conditionalFormatting xmlns:xm="http://schemas.microsoft.com/office/excel/2006/main">
          <x14:cfRule type="iconSet" priority="9" id="{CEA4C247-8CF3-4EBE-A8C2-E3836E159200}">
            <x14:iconSet iconSet="3Triangles">
              <x14:cfvo type="percent">
                <xm:f>0</xm:f>
              </x14:cfvo>
              <x14:cfvo type="num">
                <xm:f>1.0000000000000001E-5</xm:f>
              </x14:cfvo>
              <x14:cfvo type="num">
                <xm:f>1.0000000000000001E-5</xm:f>
              </x14:cfvo>
            </x14:iconSet>
          </x14:cfRule>
          <xm:sqref>H24</xm:sqref>
        </x14:conditionalFormatting>
        <x14:conditionalFormatting xmlns:xm="http://schemas.microsoft.com/office/excel/2006/main">
          <x14:cfRule type="iconSet" priority="8" id="{A9C2A7A5-5DAC-4547-AEB5-599C3B0D7A4D}">
            <x14:iconSet iconSet="3Triangles">
              <x14:cfvo type="percent">
                <xm:f>0</xm:f>
              </x14:cfvo>
              <x14:cfvo type="num">
                <xm:f>1.0000000000000001E-5</xm:f>
              </x14:cfvo>
              <x14:cfvo type="num">
                <xm:f>1.0000000000000001E-5</xm:f>
              </x14:cfvo>
            </x14:iconSet>
          </x14:cfRule>
          <xm:sqref>I24</xm:sqref>
        </x14:conditionalFormatting>
        <x14:conditionalFormatting xmlns:xm="http://schemas.microsoft.com/office/excel/2006/main">
          <x14:cfRule type="iconSet" priority="7" id="{FB367473-8E68-465C-B464-AEA8279D2EA8}">
            <x14:iconSet iconSet="3Triangles">
              <x14:cfvo type="percent">
                <xm:f>0</xm:f>
              </x14:cfvo>
              <x14:cfvo type="num">
                <xm:f>1.0000000000000001E-5</xm:f>
              </x14:cfvo>
              <x14:cfvo type="num">
                <xm:f>1.0000000000000001E-5</xm:f>
              </x14:cfvo>
            </x14:iconSet>
          </x14:cfRule>
          <xm:sqref>J24</xm:sqref>
        </x14:conditionalFormatting>
        <x14:conditionalFormatting xmlns:xm="http://schemas.microsoft.com/office/excel/2006/main">
          <x14:cfRule type="iconSet" priority="3" id="{867E6B65-8668-45AF-964E-06A782612192}">
            <x14:iconSet iconSet="3Triangles">
              <x14:cfvo type="percent">
                <xm:f>0</xm:f>
              </x14:cfvo>
              <x14:cfvo type="num">
                <xm:f>1.0000000000000001E-5</xm:f>
              </x14:cfvo>
              <x14:cfvo type="num">
                <xm:f>1.0000000000000001E-5</xm:f>
              </x14:cfvo>
            </x14:iconSet>
          </x14:cfRule>
          <xm:sqref>H33:H37</xm:sqref>
        </x14:conditionalFormatting>
        <x14:conditionalFormatting xmlns:xm="http://schemas.microsoft.com/office/excel/2006/main">
          <x14:cfRule type="iconSet" priority="2" id="{F0EB6830-3FFB-4EA4-9379-5EA806ECD1D9}">
            <x14:iconSet iconSet="3Triangles">
              <x14:cfvo type="percent">
                <xm:f>0</xm:f>
              </x14:cfvo>
              <x14:cfvo type="num">
                <xm:f>1.0000000000000001E-5</xm:f>
              </x14:cfvo>
              <x14:cfvo type="num">
                <xm:f>1.0000000000000001E-5</xm:f>
              </x14:cfvo>
            </x14:iconSet>
          </x14:cfRule>
          <xm:sqref>I33:I37</xm:sqref>
        </x14:conditionalFormatting>
        <x14:conditionalFormatting xmlns:xm="http://schemas.microsoft.com/office/excel/2006/main">
          <x14:cfRule type="iconSet" priority="1" id="{1453A68D-AB79-44A1-8693-BD84BD02DF31}">
            <x14:iconSet iconSet="3Triangles">
              <x14:cfvo type="percent">
                <xm:f>0</xm:f>
              </x14:cfvo>
              <x14:cfvo type="num">
                <xm:f>1.0000000000000001E-5</xm:f>
              </x14:cfvo>
              <x14:cfvo type="num">
                <xm:f>1.0000000000000001E-5</xm:f>
              </x14:cfvo>
            </x14:iconSet>
          </x14:cfRule>
          <xm:sqref>J33:J37</xm:sqref>
        </x14:conditionalFormatting>
        <x14:conditionalFormatting xmlns:xm="http://schemas.microsoft.com/office/excel/2006/main">
          <x14:cfRule type="iconSet" priority="124" id="{ABA5A6F7-D9CE-4C64-A7CB-293A4436DC07}">
            <x14:iconSet iconSet="3Triangles">
              <x14:cfvo type="percent">
                <xm:f>0</xm:f>
              </x14:cfvo>
              <x14:cfvo type="num">
                <xm:f>1.0000000000000001E-5</xm:f>
              </x14:cfvo>
              <x14:cfvo type="num">
                <xm:f>1.0000000000000001E-5</xm:f>
              </x14:cfvo>
            </x14:iconSet>
          </x14:cfRule>
          <xm:sqref>H25:H31</xm:sqref>
        </x14:conditionalFormatting>
        <x14:conditionalFormatting xmlns:xm="http://schemas.microsoft.com/office/excel/2006/main">
          <x14:cfRule type="iconSet" priority="126" id="{77D6E2FB-C8A2-477F-86BF-4E11B18BD5F6}">
            <x14:iconSet iconSet="3Triangles">
              <x14:cfvo type="percent">
                <xm:f>0</xm:f>
              </x14:cfvo>
              <x14:cfvo type="num">
                <xm:f>1.0000000000000001E-5</xm:f>
              </x14:cfvo>
              <x14:cfvo type="num">
                <xm:f>1.0000000000000001E-5</xm:f>
              </x14:cfvo>
            </x14:iconSet>
          </x14:cfRule>
          <xm:sqref>I25:I30</xm:sqref>
        </x14:conditionalFormatting>
        <x14:conditionalFormatting xmlns:xm="http://schemas.microsoft.com/office/excel/2006/main">
          <x14:cfRule type="iconSet" priority="128" id="{A32DAA82-A8E1-4C73-8EF0-7958C3174979}">
            <x14:iconSet iconSet="3Triangles">
              <x14:cfvo type="percent">
                <xm:f>0</xm:f>
              </x14:cfvo>
              <x14:cfvo type="num">
                <xm:f>1.0000000000000001E-5</xm:f>
              </x14:cfvo>
              <x14:cfvo type="num">
                <xm:f>1.0000000000000001E-5</xm:f>
              </x14:cfvo>
            </x14:iconSet>
          </x14:cfRule>
          <xm:sqref>J25:J30</xm:sqref>
        </x14:conditionalFormatting>
      </x14:conditionalFormattings>
    </ext>
    <ext xmlns:x14="http://schemas.microsoft.com/office/spreadsheetml/2009/9/main" uri="{05C60535-1F16-4fd2-B633-F4F36F0B64E0}">
      <x14:sparklineGroups xmlns:xm="http://schemas.microsoft.com/office/excel/2006/main">
        <x14:sparklineGroup manualMax="0" manualMin="0" displayEmptyCellsAs="gap" xr2:uid="{317C3A40-EF98-4716-81C9-3B5B5FADFC1E}">
          <x14:colorSeries rgb="FF376092"/>
          <x14:colorNegative rgb="FFD00000"/>
          <x14:colorAxis rgb="FF000000"/>
          <x14:colorMarkers rgb="FFD00000"/>
          <x14:colorFirst rgb="FFD00000"/>
          <x14:colorLast rgb="FFD00000"/>
          <x14:colorHigh rgb="FFD00000"/>
          <x14:colorLow rgb="FFD00000"/>
          <x14:sparklines>
            <x14:sparkline>
              <xm:f>'3.8'!C30:G30</xm:f>
              <xm:sqref>K30</xm:sqref>
            </x14:sparkline>
            <x14:sparkline>
              <xm:f>'3.8'!C31:G31</xm:f>
              <xm:sqref>K31</xm:sqref>
            </x14:sparkline>
          </x14:sparklines>
        </x14:sparklineGroup>
      </x14:sparklineGroup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8F7616D63B9A34DB124A2FCB72E637E" ma:contentTypeVersion="14" ma:contentTypeDescription="Create a new document." ma:contentTypeScope="" ma:versionID="604ab716b2da66723a20189676f6f3f7">
  <xsd:schema xmlns:xsd="http://www.w3.org/2001/XMLSchema" xmlns:xs="http://www.w3.org/2001/XMLSchema" xmlns:p="http://schemas.microsoft.com/office/2006/metadata/properties" xmlns:ns3="2ccb3fe8-3966-424c-a455-16d85e7add84" xmlns:ns4="f1f7c6ec-d676-46a8-ac9d-35a64039beed" targetNamespace="http://schemas.microsoft.com/office/2006/metadata/properties" ma:root="true" ma:fieldsID="fa38d3d4905c263a5715eaebc6f3fc4d" ns3:_="" ns4:_="">
    <xsd:import namespace="2ccb3fe8-3966-424c-a455-16d85e7add84"/>
    <xsd:import namespace="f1f7c6ec-d676-46a8-ac9d-35a64039bee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cb3fe8-3966-424c-a455-16d85e7add8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f7c6ec-d676-46a8-ac9d-35a64039bee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403A2ED-E9ED-4621-A5E7-7770B833FE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cb3fe8-3966-424c-a455-16d85e7add84"/>
    <ds:schemaRef ds:uri="f1f7c6ec-d676-46a8-ac9d-35a64039be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777A65-8952-4C45-A0BF-40D4E6EC54CE}">
  <ds:schemaRefs>
    <ds:schemaRef ds:uri="http://schemas.microsoft.com/sharepoint/v3/contenttype/forms"/>
  </ds:schemaRefs>
</ds:datastoreItem>
</file>

<file path=customXml/itemProps3.xml><?xml version="1.0" encoding="utf-8"?>
<ds:datastoreItem xmlns:ds="http://schemas.openxmlformats.org/officeDocument/2006/customXml" ds:itemID="{70314B05-8F2C-4AE5-98F8-A8D5FA999FC4}">
  <ds:schemaRefs>
    <ds:schemaRef ds:uri="http://schemas.microsoft.com/office/2006/metadata/properties"/>
    <ds:schemaRef ds:uri="http://schemas.microsoft.com/office/infopath/2007/PartnerControls"/>
    <ds:schemaRef ds:uri="http://purl.org/dc/elements/1.1/"/>
    <ds:schemaRef ds:uri="http://purl.org/dc/terms/"/>
    <ds:schemaRef ds:uri="2ccb3fe8-3966-424c-a455-16d85e7add84"/>
    <ds:schemaRef ds:uri="http://schemas.openxmlformats.org/package/2006/metadata/core-properties"/>
    <ds:schemaRef ds:uri="http://schemas.microsoft.com/office/2006/documentManagement/types"/>
    <ds:schemaRef ds:uri="f1f7c6ec-d676-46a8-ac9d-35a64039bee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Contents</vt:lpstr>
      <vt:lpstr>3.1</vt:lpstr>
      <vt:lpstr>3.2</vt:lpstr>
      <vt:lpstr>3.3</vt:lpstr>
      <vt:lpstr>3.4</vt:lpstr>
      <vt:lpstr>3.5</vt:lpstr>
      <vt:lpstr>3.6</vt:lpstr>
      <vt:lpstr>3.7</vt:lpstr>
      <vt:lpstr>3.8</vt:lpstr>
      <vt:lpstr>3.9</vt:lpstr>
      <vt:lpstr>3.10</vt:lpstr>
      <vt:lpstr>3.11</vt:lpstr>
      <vt:lpstr>3.12</vt:lpstr>
      <vt:lpstr>3.13</vt:lpstr>
      <vt:lpstr>3.14</vt:lpstr>
      <vt:lpstr>3.15</vt:lpstr>
      <vt:lpstr>201617</vt:lpstr>
      <vt:lpstr>Eng-related 201718</vt:lpstr>
      <vt:lpstr>3.16</vt:lpstr>
      <vt:lpstr>3.17</vt:lpstr>
      <vt:lpstr>3.18</vt:lpstr>
      <vt:lpstr>3.19</vt:lpstr>
      <vt:lpstr>3.20</vt:lpstr>
      <vt:lpstr>3.21</vt:lpstr>
      <vt:lpstr>3.22</vt:lpstr>
      <vt:lpstr>3.23</vt:lpstr>
      <vt:lpstr>3.24</vt:lpstr>
    </vt:vector>
  </TitlesOfParts>
  <Company>Save the Children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Armitage, Luke</dc:creator>
  <cp:lastModifiedBy>Marie Horton</cp:lastModifiedBy>
  <dcterms:created xsi:type="dcterms:W3CDTF">2022-07-03T22:36:22Z</dcterms:created>
  <dcterms:modified xsi:type="dcterms:W3CDTF">2022-08-23T16:04:47Z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0x010100D8F7616D63B9A34DB124A2FCB72E637E</vt:lpwstr>
  </property>
</Properties>
</file>